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mc:AlternateContent xmlns:mc="http://schemas.openxmlformats.org/markup-compatibility/2006">
    <mc:Choice Requires="x15">
      <x15ac:absPath xmlns:x15ac="http://schemas.microsoft.com/office/spreadsheetml/2010/11/ac" url="Y:\MartinaV\WEB_2024\OBRASCI\"/>
    </mc:Choice>
  </mc:AlternateContent>
  <xr:revisionPtr revIDLastSave="0" documentId="13_ncr:1_{1438832D-55D7-401F-92C4-48E895B8C287}" xr6:coauthVersionLast="47" xr6:coauthVersionMax="47" xr10:uidLastSave="{00000000-0000-0000-0000-000000000000}"/>
  <workbookProtection lockStructure="1"/>
  <bookViews>
    <workbookView xWindow="-120" yWindow="-120" windowWidth="29040" windowHeight="15840" tabRatio="786" activeTab="1" xr2:uid="{00000000-000D-0000-FFFF-FFFF00000000}"/>
  </bookViews>
  <sheets>
    <sheet name="Guidelines and conditions" sheetId="10" r:id="rId1"/>
    <sheet name="ToolUnreasonableCosts" sheetId="64" r:id="rId2"/>
    <sheet name="EUwideConstants" sheetId="52" state="hidden" r:id="rId3"/>
    <sheet name="MSParameters" sheetId="57" state="hidden" r:id="rId4"/>
    <sheet name="Translations" sheetId="56" state="hidden" r:id="rId5"/>
    <sheet name="VersionDocumentation" sheetId="54" state="hidden" r:id="rId6"/>
  </sheets>
  <definedNames>
    <definedName name="_xlnm._FilterDatabase" localSheetId="3" hidden="1">MSParameters!#REF!</definedName>
    <definedName name="_xlnm._FilterDatabase" localSheetId="4" hidden="1">Translations!$A$1:$C$91</definedName>
    <definedName name="CNTR_SmallEmitter">ToolUnreasonableCosts!$J$12</definedName>
    <definedName name="CNTR_TrueFalse">ToolUnreasonableCosts!$Q$12:$Q$13</definedName>
    <definedName name="EUconst_ERR_Inconsistent">EUwideConstants!$B$14</definedName>
    <definedName name="EUconst_UncertaintyThresholds">EUwideConstants!$A$5:$A$12</definedName>
    <definedName name="JUMP_b_Guidelines_Top">'Guidelines and conditions'!$A$5</definedName>
    <definedName name="JUMP_I_Top">ToolUnreasonableCosts!$C$6</definedName>
    <definedName name="_xlnm.Print_Area" localSheetId="0">'Guidelines and conditions'!$A$4:$L$72</definedName>
    <definedName name="_xlnm.Print_Area" localSheetId="1">ToolUnreasonableCosts!$B$5:$O$73</definedName>
    <definedName name="_xlnm.Print_Area" localSheetId="5">VersionDocumentation!$A$1:$E$92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64" l="1"/>
  <c r="B16" i="10"/>
  <c r="B11" i="10"/>
  <c r="K190" i="64" l="1"/>
  <c r="K153" i="64"/>
  <c r="K116" i="64"/>
  <c r="K79" i="64"/>
  <c r="B14" i="52"/>
  <c r="K22" i="64"/>
  <c r="B30" i="54"/>
  <c r="B29" i="54"/>
  <c r="B28" i="54"/>
  <c r="B27" i="54"/>
  <c r="B26" i="54"/>
  <c r="C3" i="54" s="1"/>
  <c r="F79" i="10" s="1"/>
  <c r="B25" i="54"/>
  <c r="B24" i="54"/>
  <c r="B23" i="54"/>
  <c r="B22" i="54"/>
  <c r="J207" i="64"/>
  <c r="J197" i="64"/>
  <c r="J170" i="64"/>
  <c r="J160" i="64"/>
  <c r="J133" i="64"/>
  <c r="J123" i="64"/>
  <c r="J96" i="64"/>
  <c r="J86" i="64"/>
  <c r="J58" i="64"/>
  <c r="J47" i="64"/>
  <c r="F28" i="64"/>
  <c r="F27" i="64"/>
  <c r="E26" i="64"/>
  <c r="G38" i="64"/>
  <c r="E220" i="64"/>
  <c r="K218" i="64"/>
  <c r="N218" i="64" s="1"/>
  <c r="E218" i="64"/>
  <c r="K217" i="64"/>
  <c r="I217" i="64"/>
  <c r="G217" i="64"/>
  <c r="E215" i="64"/>
  <c r="L213" i="64"/>
  <c r="N212" i="64"/>
  <c r="N211" i="64"/>
  <c r="N210" i="64"/>
  <c r="N209" i="64"/>
  <c r="N208" i="64"/>
  <c r="I207" i="64"/>
  <c r="H207" i="64"/>
  <c r="N206" i="64"/>
  <c r="M206" i="64"/>
  <c r="K206" i="64"/>
  <c r="H206" i="64"/>
  <c r="E206" i="64"/>
  <c r="E205" i="64"/>
  <c r="L203" i="64"/>
  <c r="N202" i="64"/>
  <c r="N201" i="64"/>
  <c r="N200" i="64"/>
  <c r="N199" i="64"/>
  <c r="N198" i="64"/>
  <c r="I197" i="64"/>
  <c r="H197" i="64"/>
  <c r="N196" i="64"/>
  <c r="M196" i="64"/>
  <c r="K196" i="64"/>
  <c r="H196" i="64"/>
  <c r="E196" i="64"/>
  <c r="E195" i="64"/>
  <c r="E193" i="64"/>
  <c r="E191" i="64"/>
  <c r="Q190" i="64"/>
  <c r="Q191" i="64" s="1"/>
  <c r="E190" i="64"/>
  <c r="E188" i="64"/>
  <c r="E186" i="64"/>
  <c r="E183" i="64"/>
  <c r="K181" i="64"/>
  <c r="N181" i="64" s="1"/>
  <c r="E181" i="64"/>
  <c r="K180" i="64"/>
  <c r="I180" i="64"/>
  <c r="G180" i="64"/>
  <c r="E178" i="64"/>
  <c r="L176" i="64"/>
  <c r="N175" i="64"/>
  <c r="N174" i="64"/>
  <c r="N173" i="64"/>
  <c r="N172" i="64"/>
  <c r="N171" i="64"/>
  <c r="I170" i="64"/>
  <c r="H170" i="64"/>
  <c r="N169" i="64"/>
  <c r="M169" i="64"/>
  <c r="K169" i="64"/>
  <c r="H169" i="64"/>
  <c r="E169" i="64"/>
  <c r="E168" i="64"/>
  <c r="L166" i="64"/>
  <c r="N165" i="64"/>
  <c r="N164" i="64"/>
  <c r="N163" i="64"/>
  <c r="N162" i="64"/>
  <c r="N161" i="64"/>
  <c r="I160" i="64"/>
  <c r="H160" i="64"/>
  <c r="N159" i="64"/>
  <c r="M159" i="64"/>
  <c r="K159" i="64"/>
  <c r="H159" i="64"/>
  <c r="E159" i="64"/>
  <c r="E158" i="64"/>
  <c r="E156" i="64"/>
  <c r="E154" i="64"/>
  <c r="Q153" i="64"/>
  <c r="Q154" i="64" s="1"/>
  <c r="E153" i="64"/>
  <c r="E151" i="64"/>
  <c r="E149" i="64"/>
  <c r="C112" i="64"/>
  <c r="C149" i="64" s="1"/>
  <c r="C186" i="64" s="1"/>
  <c r="E146" i="64"/>
  <c r="K144" i="64"/>
  <c r="N144" i="64"/>
  <c r="E144" i="64"/>
  <c r="K143" i="64"/>
  <c r="I143" i="64"/>
  <c r="G143" i="64"/>
  <c r="E141" i="64"/>
  <c r="L139" i="64"/>
  <c r="N138" i="64"/>
  <c r="N137" i="64"/>
  <c r="N136" i="64"/>
  <c r="N135" i="64"/>
  <c r="N134" i="64"/>
  <c r="I133" i="64"/>
  <c r="H133" i="64"/>
  <c r="N132" i="64"/>
  <c r="M132" i="64"/>
  <c r="K132" i="64"/>
  <c r="H132" i="64"/>
  <c r="E132" i="64"/>
  <c r="E131" i="64"/>
  <c r="L129" i="64"/>
  <c r="N128" i="64"/>
  <c r="N127" i="64"/>
  <c r="N126" i="64"/>
  <c r="N125" i="64"/>
  <c r="N124" i="64"/>
  <c r="I123" i="64"/>
  <c r="H123" i="64"/>
  <c r="N122" i="64"/>
  <c r="M122" i="64"/>
  <c r="K122" i="64"/>
  <c r="H122" i="64"/>
  <c r="E122" i="64"/>
  <c r="E121" i="64"/>
  <c r="E119" i="64"/>
  <c r="E117" i="64"/>
  <c r="Q116" i="64"/>
  <c r="Q117" i="64" s="1"/>
  <c r="E116" i="64"/>
  <c r="E114" i="64"/>
  <c r="E112" i="64"/>
  <c r="E109" i="64"/>
  <c r="K107" i="64"/>
  <c r="N107" i="64" s="1"/>
  <c r="E107" i="64"/>
  <c r="K106" i="64"/>
  <c r="I106" i="64"/>
  <c r="G106" i="64"/>
  <c r="E104" i="64"/>
  <c r="L102" i="64"/>
  <c r="N101" i="64"/>
  <c r="N100" i="64"/>
  <c r="N99" i="64"/>
  <c r="N98" i="64"/>
  <c r="N97" i="64"/>
  <c r="I96" i="64"/>
  <c r="H96" i="64"/>
  <c r="N95" i="64"/>
  <c r="M95" i="64"/>
  <c r="K95" i="64"/>
  <c r="H95" i="64"/>
  <c r="E95" i="64"/>
  <c r="E94" i="64"/>
  <c r="L92" i="64"/>
  <c r="N91" i="64"/>
  <c r="N90" i="64"/>
  <c r="N89" i="64"/>
  <c r="N88" i="64"/>
  <c r="N87" i="64"/>
  <c r="I86" i="64"/>
  <c r="H86" i="64"/>
  <c r="N85" i="64"/>
  <c r="M85" i="64"/>
  <c r="K85" i="64"/>
  <c r="H85" i="64"/>
  <c r="E85" i="64"/>
  <c r="E84" i="64"/>
  <c r="E82" i="64"/>
  <c r="E80" i="64"/>
  <c r="Q79" i="64"/>
  <c r="Q80" i="64" s="1"/>
  <c r="E79" i="64"/>
  <c r="E77" i="64"/>
  <c r="E75" i="64"/>
  <c r="N63" i="64"/>
  <c r="N62" i="64"/>
  <c r="N61" i="64"/>
  <c r="N60" i="64"/>
  <c r="N59" i="64"/>
  <c r="I58" i="64"/>
  <c r="H58" i="64"/>
  <c r="N57" i="64"/>
  <c r="M57" i="64"/>
  <c r="K57" i="64"/>
  <c r="H57" i="64"/>
  <c r="E57" i="64"/>
  <c r="N52" i="64"/>
  <c r="N51" i="64"/>
  <c r="N50" i="64"/>
  <c r="N49" i="64"/>
  <c r="N48" i="64"/>
  <c r="E70" i="64"/>
  <c r="B35" i="10"/>
  <c r="B75" i="10"/>
  <c r="B76" i="10"/>
  <c r="F76" i="10"/>
  <c r="B77" i="10"/>
  <c r="F77" i="10"/>
  <c r="B78" i="10"/>
  <c r="F78" i="10"/>
  <c r="B79" i="10"/>
  <c r="D14" i="64"/>
  <c r="D8" i="64"/>
  <c r="E12" i="64"/>
  <c r="A3" i="56"/>
  <c r="A4" i="56" s="1"/>
  <c r="A5" i="56" s="1"/>
  <c r="A6" i="56" s="1"/>
  <c r="A7" i="56" s="1"/>
  <c r="A8" i="56" s="1"/>
  <c r="A9" i="56" s="1"/>
  <c r="A10" i="56" s="1"/>
  <c r="A11" i="56" s="1"/>
  <c r="A12" i="56" s="1"/>
  <c r="A13" i="56" s="1"/>
  <c r="A14" i="56" s="1"/>
  <c r="A15" i="56" s="1"/>
  <c r="A16" i="56" s="1"/>
  <c r="A17" i="56" s="1"/>
  <c r="A18" i="56" s="1"/>
  <c r="A19" i="56" s="1"/>
  <c r="A20" i="56" s="1"/>
  <c r="A21" i="56" s="1"/>
  <c r="A22" i="56" s="1"/>
  <c r="A23" i="56" s="1"/>
  <c r="A24" i="56" s="1"/>
  <c r="A25" i="56" s="1"/>
  <c r="A26" i="56" s="1"/>
  <c r="A27" i="56" s="1"/>
  <c r="A28" i="56" s="1"/>
  <c r="A29" i="56" s="1"/>
  <c r="A30" i="56" s="1"/>
  <c r="A31" i="56" s="1"/>
  <c r="A32" i="56" s="1"/>
  <c r="A33" i="56" s="1"/>
  <c r="A34" i="56" s="1"/>
  <c r="A35" i="56" s="1"/>
  <c r="A36" i="56" s="1"/>
  <c r="A37" i="56" s="1"/>
  <c r="A38" i="56" s="1"/>
  <c r="A39" i="56" s="1"/>
  <c r="A40" i="56" s="1"/>
  <c r="A41" i="56" s="1"/>
  <c r="A42" i="56" s="1"/>
  <c r="A43" i="56" s="1"/>
  <c r="A44" i="56" s="1"/>
  <c r="A45" i="56" s="1"/>
  <c r="A46" i="56" s="1"/>
  <c r="A47" i="56" s="1"/>
  <c r="A48" i="56" s="1"/>
  <c r="A49" i="56" s="1"/>
  <c r="A50" i="56" s="1"/>
  <c r="A51" i="56" s="1"/>
  <c r="A52" i="56" s="1"/>
  <c r="A53" i="56" s="1"/>
  <c r="A54" i="56" s="1"/>
  <c r="A55" i="56" s="1"/>
  <c r="A56" i="56" s="1"/>
  <c r="A57" i="56" s="1"/>
  <c r="A58" i="56" s="1"/>
  <c r="A59" i="56" s="1"/>
  <c r="A60" i="56" s="1"/>
  <c r="A61" i="56" s="1"/>
  <c r="A62" i="56" s="1"/>
  <c r="A63" i="56" s="1"/>
  <c r="A64" i="56" s="1"/>
  <c r="A65" i="56" s="1"/>
  <c r="A66" i="56" s="1"/>
  <c r="A67" i="56" s="1"/>
  <c r="A68" i="56" s="1"/>
  <c r="A69" i="56" s="1"/>
  <c r="A70" i="56" s="1"/>
  <c r="A71" i="56" s="1"/>
  <c r="A72" i="56" s="1"/>
  <c r="A73" i="56" s="1"/>
  <c r="A74" i="56" s="1"/>
  <c r="A75" i="56" s="1"/>
  <c r="A76" i="56" s="1"/>
  <c r="A77" i="56" s="1"/>
  <c r="A78" i="56" s="1"/>
  <c r="A79" i="56" s="1"/>
  <c r="A80" i="56" s="1"/>
  <c r="A81" i="56" s="1"/>
  <c r="A82" i="56" s="1"/>
  <c r="A83" i="56" s="1"/>
  <c r="A84" i="56" s="1"/>
  <c r="A85" i="56" s="1"/>
  <c r="A86" i="56" s="1"/>
  <c r="A87" i="56" s="1"/>
  <c r="A88" i="56" s="1"/>
  <c r="A89" i="56" s="1"/>
  <c r="A90" i="56" s="1"/>
  <c r="A91" i="56" s="1"/>
  <c r="A92" i="56" s="1"/>
  <c r="A93" i="56" s="1"/>
  <c r="A94" i="56" s="1"/>
  <c r="A95" i="56" s="1"/>
  <c r="A96" i="56" s="1"/>
  <c r="A97" i="56" s="1"/>
  <c r="I47" i="64"/>
  <c r="H47" i="64"/>
  <c r="N46" i="64"/>
  <c r="M46" i="64"/>
  <c r="K46" i="64"/>
  <c r="H46" i="64"/>
  <c r="G42" i="64"/>
  <c r="G40" i="64"/>
  <c r="G37" i="64"/>
  <c r="L64" i="64"/>
  <c r="E46" i="64"/>
  <c r="E72" i="64"/>
  <c r="E69" i="64"/>
  <c r="K68" i="64"/>
  <c r="I68" i="64"/>
  <c r="G68" i="64"/>
  <c r="E66" i="64"/>
  <c r="E56" i="64"/>
  <c r="E55" i="64"/>
  <c r="L53" i="64"/>
  <c r="E45" i="64"/>
  <c r="E44" i="64"/>
  <c r="F34" i="64"/>
  <c r="E34" i="64"/>
  <c r="G41" i="64"/>
  <c r="G39" i="64"/>
  <c r="G36" i="64"/>
  <c r="F35" i="64"/>
  <c r="E35" i="64"/>
  <c r="F32" i="64"/>
  <c r="F31" i="64"/>
  <c r="E30" i="64"/>
  <c r="E29" i="64"/>
  <c r="E25" i="64"/>
  <c r="E23" i="64"/>
  <c r="E22" i="64"/>
  <c r="E20" i="64"/>
  <c r="E19" i="64"/>
  <c r="E17" i="64"/>
  <c r="C6" i="64"/>
  <c r="E43" i="10"/>
  <c r="E42" i="10"/>
  <c r="E41" i="10"/>
  <c r="E40" i="10"/>
  <c r="E39" i="10"/>
  <c r="E38" i="10"/>
  <c r="C38" i="10"/>
  <c r="E37" i="10"/>
  <c r="C37" i="10"/>
  <c r="B36" i="10"/>
  <c r="B34" i="10"/>
  <c r="B31" i="10"/>
  <c r="B30" i="10"/>
  <c r="B28" i="10"/>
  <c r="B27" i="10"/>
  <c r="B25" i="10"/>
  <c r="B24" i="10"/>
  <c r="B23" i="10"/>
  <c r="B22" i="10"/>
  <c r="B21" i="10"/>
  <c r="B18" i="10"/>
  <c r="B14" i="10"/>
  <c r="B8" i="10"/>
  <c r="B7" i="10"/>
  <c r="B5" i="10"/>
  <c r="C2" i="10"/>
  <c r="I1" i="10"/>
  <c r="C1" i="10"/>
  <c r="B50" i="10"/>
  <c r="B48" i="10"/>
  <c r="B46" i="10"/>
  <c r="B45" i="10"/>
  <c r="E3" i="64"/>
  <c r="I2" i="64"/>
  <c r="E2" i="64"/>
  <c r="K69" i="64"/>
  <c r="N69" i="64" s="1"/>
  <c r="Q22" i="64"/>
  <c r="Q23" i="64" s="1"/>
  <c r="N92" i="64" l="1"/>
  <c r="N213" i="64"/>
  <c r="N215" i="64" s="1"/>
  <c r="I220" i="64" s="1"/>
  <c r="N53" i="64"/>
  <c r="N64" i="64"/>
  <c r="N66" i="64" s="1"/>
  <c r="I72" i="64" s="1"/>
  <c r="N166" i="64"/>
  <c r="N176" i="64"/>
  <c r="N178" i="64" s="1"/>
  <c r="I183" i="64" s="1"/>
  <c r="N139" i="64"/>
  <c r="N141" i="64" s="1"/>
  <c r="I146" i="64" s="1"/>
  <c r="N102" i="64"/>
  <c r="N104" i="64" s="1"/>
  <c r="I109" i="64" s="1"/>
  <c r="N129" i="64"/>
  <c r="N203"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B17" authorId="0" shapeId="0" xr:uid="{00000000-0006-0000-0400-000001000000}">
      <text>
        <r>
          <rPr>
            <b/>
            <sz val="8"/>
            <color indexed="81"/>
            <rFont val="Tahoma"/>
            <family val="2"/>
          </rPr>
          <t>Final link to be added as soon as available in the OJ.</t>
        </r>
      </text>
    </comment>
    <comment ref="C17" authorId="0" shapeId="0" xr:uid="{4379A1E0-ED92-4325-A3FF-9623A77255F0}">
      <text>
        <r>
          <rPr>
            <b/>
            <sz val="8"/>
            <color indexed="81"/>
            <rFont val="Tahoma"/>
            <family val="2"/>
          </rPr>
          <t>Final link to be added as soon as available in the OJ.</t>
        </r>
      </text>
    </comment>
    <comment ref="B19" authorId="0" shapeId="0" xr:uid="{4AC95236-2D42-4B81-BEB6-C988A8D88568}">
      <text>
        <r>
          <rPr>
            <b/>
            <sz val="8"/>
            <color indexed="81"/>
            <rFont val="Tahoma"/>
            <family val="2"/>
          </rPr>
          <t xml:space="preserve">Final link to be added as soon as available.
</t>
        </r>
      </text>
    </comment>
    <comment ref="C19" authorId="0" shapeId="0" xr:uid="{B21C9D84-0948-4954-AA61-8D95D8193C53}">
      <text>
        <r>
          <rPr>
            <b/>
            <sz val="8"/>
            <color indexed="81"/>
            <rFont val="Tahoma"/>
            <family val="2"/>
          </rPr>
          <t>Final link to be added as soon as available.</t>
        </r>
      </text>
    </comment>
  </commentList>
</comments>
</file>

<file path=xl/sharedStrings.xml><?xml version="1.0" encoding="utf-8"?>
<sst xmlns="http://schemas.openxmlformats.org/spreadsheetml/2006/main" count="437" uniqueCount="364">
  <si>
    <t>This template has been locked against data entry except for yellow fields. However, for transparency reasons, no password has been set. This allows for complete viewing of all formulae. When using this file for data entry, it is recommended to keep the protection in force. The sheets should only be unprotected for checking the validity of formulae. It is recommended to do this in a separate file.</t>
  </si>
  <si>
    <t>(a)</t>
  </si>
  <si>
    <t>(b)</t>
  </si>
  <si>
    <t>(d)</t>
  </si>
  <si>
    <t>GUIDELINES AND CONDITIONS</t>
  </si>
  <si>
    <t>Information sources:</t>
  </si>
  <si>
    <t>EU Websites:</t>
  </si>
  <si>
    <t xml:space="preserve">http://eur-lex.europa.eu/en/index.htm </t>
  </si>
  <si>
    <t>EU-Legislation:</t>
  </si>
  <si>
    <t>EU ETS general:</t>
  </si>
  <si>
    <t xml:space="preserve">Monitoring and Reporting in the EU ETS: </t>
  </si>
  <si>
    <t>Other Websites:</t>
  </si>
  <si>
    <t>&lt;to be provided by Member State&gt;</t>
  </si>
  <si>
    <t>Helpdesk:</t>
  </si>
  <si>
    <t>&lt;to be provided by Member State, if relevant&gt;</t>
  </si>
  <si>
    <t>How to use this file:</t>
  </si>
  <si>
    <t>Black bold text:</t>
  </si>
  <si>
    <t>This is text provided by the Commission template. It should be kept as it is.</t>
  </si>
  <si>
    <t>Smaller italic text:</t>
  </si>
  <si>
    <t>This text gives further explanations. Member States may add further explanations in MS specific versions of the template.</t>
  </si>
  <si>
    <t>http://ec.europa.eu/clima/policies/ets/index_en.htm</t>
  </si>
  <si>
    <t>(c)</t>
  </si>
  <si>
    <t>LT</t>
  </si>
  <si>
    <t>LU</t>
  </si>
  <si>
    <t>MT</t>
  </si>
  <si>
    <t>NL</t>
  </si>
  <si>
    <t>PL</t>
  </si>
  <si>
    <t>PT</t>
  </si>
  <si>
    <t>RO</t>
  </si>
  <si>
    <t>SK</t>
  </si>
  <si>
    <t>SI</t>
  </si>
  <si>
    <t>ES</t>
  </si>
  <si>
    <t>SE</t>
  </si>
  <si>
    <t>UK</t>
  </si>
  <si>
    <t>Template provided by:</t>
  </si>
  <si>
    <t>Language version:</t>
  </si>
  <si>
    <t>Reference filename:</t>
  </si>
  <si>
    <t>Publication date:</t>
  </si>
  <si>
    <t>Template version information:</t>
  </si>
  <si>
    <t>NO</t>
  </si>
  <si>
    <t>ausblenden</t>
  </si>
  <si>
    <t>Installation with low emissions?</t>
  </si>
  <si>
    <t>HR</t>
  </si>
  <si>
    <t>LI</t>
  </si>
  <si>
    <t>hr</t>
  </si>
  <si>
    <t>no</t>
  </si>
  <si>
    <t>Colour codes and fonts:</t>
  </si>
  <si>
    <t>nl</t>
  </si>
  <si>
    <t>pl</t>
  </si>
  <si>
    <t>pt</t>
  </si>
  <si>
    <t>ro</t>
  </si>
  <si>
    <t>sk</t>
  </si>
  <si>
    <t>fi</t>
  </si>
  <si>
    <t>AT</t>
  </si>
  <si>
    <t>BE</t>
  </si>
  <si>
    <t>BG</t>
  </si>
  <si>
    <t>CY</t>
  </si>
  <si>
    <t>CZ</t>
  </si>
  <si>
    <t>DK</t>
  </si>
  <si>
    <t>EE</t>
  </si>
  <si>
    <t>FI</t>
  </si>
  <si>
    <t>FR</t>
  </si>
  <si>
    <t>DE</t>
  </si>
  <si>
    <t>EL</t>
  </si>
  <si>
    <t>HU</t>
  </si>
  <si>
    <t>IE</t>
  </si>
  <si>
    <t>IT</t>
  </si>
  <si>
    <t>LV</t>
  </si>
  <si>
    <t>http://eur-lex.europa.eu/LexUriServ/LexUriServ.do?uri=CONSLEG:2003L0087:20090625:EN:PDF</t>
  </si>
  <si>
    <t>Light yellow fields indicate that an input is optional.</t>
  </si>
  <si>
    <t>Light grey areas are dedicated for navigation and hyperlinks.</t>
  </si>
  <si>
    <t>Navigation area:</t>
  </si>
  <si>
    <t>Previous sheet</t>
  </si>
  <si>
    <t>Next sheet</t>
  </si>
  <si>
    <t>Top of sheet</t>
  </si>
  <si>
    <t>-</t>
  </si>
  <si>
    <t>http://ec.europa.eu/clima/policies/ets/monitoring/index_en.htm</t>
  </si>
  <si>
    <t>The Directive can be downloaded from:</t>
  </si>
  <si>
    <t>MS are free to use this sheet</t>
  </si>
  <si>
    <t>bg</t>
  </si>
  <si>
    <t>es</t>
  </si>
  <si>
    <t>de</t>
  </si>
  <si>
    <t>el</t>
  </si>
  <si>
    <t>fr</t>
  </si>
  <si>
    <t>it</t>
  </si>
  <si>
    <t>lv</t>
  </si>
  <si>
    <t>lt</t>
  </si>
  <si>
    <t>hu</t>
  </si>
  <si>
    <t>mt</t>
  </si>
  <si>
    <t>Member State-specific guidance is listed here:</t>
  </si>
  <si>
    <t>Sum</t>
  </si>
  <si>
    <t>All Commission guidance documents on the Monitoring and Reporting Regulation can be found at:</t>
  </si>
  <si>
    <t>Data fields have not been optimized for specific numerical and other formats. However, sheet protection has been limited so as to allow you to use your own formats. In particular, you may decide about the number of decimal places displayed. The number of places is in principle independent from the precision of the calculation. In principle the option "Precision as displayed" of MS Excel should be deactivated. For more details, consult MS Excel's "Help" function on this topic.</t>
  </si>
  <si>
    <t>TEXT (Language Version)</t>
  </si>
  <si>
    <t>English Version (Original)</t>
  </si>
  <si>
    <t>The Monitoring and Reporting Regulation (Commission Regulation (EU) No 601/2012 of 21 June 2012, hereinafter the "MRR"), defines further requirements for monitoring and reporting. The MRR can be downloaded from:</t>
  </si>
  <si>
    <t>http://eur-lex.europa.eu/LexUriServ/LexUriServ.do?uri=OJ:L:2012:181:0030:0104:EN:PDF</t>
  </si>
  <si>
    <t>http://ec.europa.eu/clima/policies/ets/monitoring/documentation_en.htm</t>
  </si>
  <si>
    <t>Grey shaded areas should be filled by Member States before publishing a customised version of the template.</t>
  </si>
  <si>
    <t>Shaded fields indicate that an input in another field makes the input here not relevant.</t>
  </si>
  <si>
    <t>Directive 2003/87/EC (the "ETS Directive") requires operators of installations which are included in the Union Emission Trading Scheme (the EU ETS) to hold a valid GHG emission permit issued by the relevant Competent Authority and to monitor and report their emissions, and have the reports verified in accordance with Article 15 of the EU ETS Directive and the Regulation pursuant to that Article.</t>
  </si>
  <si>
    <t>Green fields show automatically calculated results. Red text indicates error messages (missing data etc.).</t>
  </si>
  <si>
    <t>x</t>
  </si>
  <si>
    <t>=</t>
  </si>
  <si>
    <t>EUA price [€/t CO2e]</t>
  </si>
  <si>
    <t>Improvement factor</t>
  </si>
  <si>
    <t>Average annual emissions</t>
  </si>
  <si>
    <t>Uncertainty currently achieved:</t>
  </si>
  <si>
    <t>Uncertainty related to the tier required:</t>
  </si>
  <si>
    <t>Costs are unreasonable?</t>
  </si>
  <si>
    <t>i. Current or reference costs</t>
  </si>
  <si>
    <t>ii. Costs of the new equipment or new measures</t>
  </si>
  <si>
    <t>Annual costs [€]</t>
  </si>
  <si>
    <t>Please enter here the costs related to your current methodology or equipment OR, when comparing two or more options, the costs related to the reference.</t>
  </si>
  <si>
    <t>Direct impact on accuracy?</t>
  </si>
  <si>
    <t>If the improvements have a direct impact on the accuracy, the improvement factor will be determined as the difference between the uncertainty currently achieved and the uncertainty related to the required tier. For all other cases without such direct impact, e.g. switch from default values to analyses, the improvement factor is 1%.</t>
  </si>
  <si>
    <t>Annual Benefits</t>
  </si>
  <si>
    <t>Annual costs (Sum of all "additional" costs)</t>
  </si>
  <si>
    <t>Type of costs</t>
  </si>
  <si>
    <t>Brief description</t>
  </si>
  <si>
    <t>It can be distinguished between:</t>
  </si>
  <si>
    <t>Any other costs: These are any other relevant annual costs, e.g. the cost of analyses.</t>
  </si>
  <si>
    <t>To assess e.g. the incurrence of unreasonable costs related to the frequency of analyses only the costs for additional analyses are relevant here.</t>
  </si>
  <si>
    <t>only enter the additional costs under ii.</t>
  </si>
  <si>
    <t>In order to only consider "additional" costs you may:</t>
  </si>
  <si>
    <t>(e)</t>
  </si>
  <si>
    <t>enter current costs or costs of the reference system under i. and costs related to new equipment or measures under ii.</t>
  </si>
  <si>
    <t>#</t>
  </si>
  <si>
    <t>O&amp;M costs: These are the operating &amp; maintenance costs of e.g. the measurement equipment.</t>
  </si>
  <si>
    <t>Please enter here the costs related to new or additional measures or new equipment which would lead to an improvement.</t>
  </si>
  <si>
    <t>Investment costs: These are the investment costs of e.g. a new measurement equipment or a sampling system.</t>
  </si>
  <si>
    <t>Investment costs</t>
  </si>
  <si>
    <t>Investment costs [€]</t>
  </si>
  <si>
    <t>depreciation period [years]</t>
  </si>
  <si>
    <t>O&amp;M costs [€/year]</t>
  </si>
  <si>
    <t>Other costs [€/year]</t>
  </si>
  <si>
    <t>Please enter here a brief description. This description should also include information on e.g. the depreciation period of investments costs, the number of analyses per year the costs are related to, etc.</t>
  </si>
  <si>
    <t>Those costs should also include costs related to changes in operations, e.g. if the installation of measurement equipment requires a temporal shutdown of operations. Again, only those costs shall be taken into account for which the operator can demonstrate to the satisfaction of the competent authority that they can be clearly attributed to the installation of the new equipment. If a shutdown was planned anyway it shall not be taken into account.</t>
  </si>
  <si>
    <t>Tool - Unreasonable costs</t>
  </si>
  <si>
    <t>Information about the installation</t>
  </si>
  <si>
    <t>Tools - Unreasonable costs</t>
  </si>
  <si>
    <t>In accordance with Article 18(4) of Regulation (EU) No. 601/2012 improvements shall not be deemed to incur unreasonable costs up to an accumulated amount of 2,000 € per reporting period. For installations with low emissions (i.e. installations with &lt; 25,000 t CO2e per year) this threshold is 500 € per reporting period.</t>
  </si>
  <si>
    <t>Sheet for EU wide constants</t>
  </si>
  <si>
    <t>In order to protect formulae against unintended modifications, which usually lead to wrong and misleading results, it is of utmost importance NOT TO USE the CUT &amp; PASTE function. If you want to move data, first COPY and PASTE them, and thereafter delete the unwanted data in the old (wrong) place.</t>
  </si>
  <si>
    <t>DISCLAIMER: All formulae have been developed carefully and thoroughly. However, mistakes cannot be fully excluded. 
As described above, full transparency for checking the validity of calculations is ensured. Neither the authors of this file nor the European Commission can be held liable for eventual damages resulting from wrong or misleading results of the provided calculations. 
It is the full responsibility of the user of this file (i.e. the operator of an EU ETS installation) to ensure that correct data is reported to the competent authority.</t>
  </si>
  <si>
    <t>This file constitutes a tool developed by the Commission services for the purpose of harmonising the determination of Unreasonable Costs in accordance with Article 18 of the MRR.</t>
  </si>
  <si>
    <t>Types of costs</t>
  </si>
  <si>
    <t>Average annual emissions: Those emissions shall relate to a specific source stream, emission source determined by GHG measurement or fall-back approach.</t>
  </si>
  <si>
    <t>interest rate [%]</t>
  </si>
  <si>
    <t>Depreciation period: In accordance with Article 18(1), this period should be based on the economic lifetime of the equipment. The annual costs of the investment will consider the time value of money by calculating the annuity using the interest rate entered. In case no interest rate is entered the annual costs will simply be determined by linear depreciation, i.e. by dividing investment costs by the depreciation period.</t>
  </si>
  <si>
    <t>Interest rate: This is the interest rate associated with the investment entered as %. Entries here are optional.</t>
  </si>
  <si>
    <t xml:space="preserve">Please note that for the assessment of unreasonable costs only 'additional costs' are relevant. </t>
  </si>
  <si>
    <t>i.e. the difference between the current costs and the cost of a more accurate or reliable piece of equipment, OR</t>
  </si>
  <si>
    <t>Info for automatic Version detection</t>
  </si>
  <si>
    <t>Template type:</t>
  </si>
  <si>
    <t>Tool for calculating unreasonable costs</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</si>
  <si>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</si>
  <si>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</si>
  <si>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</si>
  <si>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</si>
  <si>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</si>
  <si>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</si>
  <si>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</si>
  <si>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</si>
  <si>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</si>
  <si>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</si>
  <si>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</si>
  <si>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</si>
  <si>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Annual Emissions Report</t>
  </si>
  <si>
    <t>Report AER</t>
  </si>
  <si>
    <t>Phase 3 Installation Monitoring Plan</t>
  </si>
  <si>
    <t>MP P3 Inst</t>
  </si>
  <si>
    <t>Phase 3 Monitoring Plan Aircraft operators</t>
  </si>
  <si>
    <t>MP P3 Aircraft</t>
  </si>
  <si>
    <t>Phase 3 Monitoring Plan Aircraft t-km</t>
  </si>
  <si>
    <t>MP P3 TKM</t>
  </si>
  <si>
    <t>Phase 3 Installation Annual emissions Report</t>
  </si>
  <si>
    <t>P3 Inst AER</t>
  </si>
  <si>
    <t>Phase 3 Aircraft operators Emissions report</t>
  </si>
  <si>
    <t>P3 Aircraft AER</t>
  </si>
  <si>
    <t>Phase 3 Aircraft operators tonne-kilometre report</t>
  </si>
  <si>
    <t>P3 Aircraft TKM</t>
  </si>
  <si>
    <t>Phase 3 Improvement report template</t>
  </si>
  <si>
    <t>P3 Improvement</t>
  </si>
  <si>
    <t>Version list</t>
  </si>
  <si>
    <t>Reference File Name</t>
  </si>
  <si>
    <t>Version comments</t>
  </si>
  <si>
    <t>First Draft by UBA</t>
  </si>
  <si>
    <t>COM</t>
  </si>
  <si>
    <t>Umweltbundesamt</t>
  </si>
  <si>
    <t>UBA</t>
  </si>
  <si>
    <t>Austria</t>
  </si>
  <si>
    <t>Belgium</t>
  </si>
  <si>
    <t>Bulgaria</t>
  </si>
  <si>
    <t>Croatia</t>
  </si>
  <si>
    <t>Cyprus</t>
  </si>
  <si>
    <t>Czech Republic</t>
  </si>
  <si>
    <t>Denmark</t>
  </si>
  <si>
    <t>Estonia</t>
  </si>
  <si>
    <t>Finland</t>
  </si>
  <si>
    <t>France</t>
  </si>
  <si>
    <t>Germany</t>
  </si>
  <si>
    <t>Greece</t>
  </si>
  <si>
    <t>Hungary</t>
  </si>
  <si>
    <t>Iceland</t>
  </si>
  <si>
    <t>IC</t>
  </si>
  <si>
    <t>Ireland</t>
  </si>
  <si>
    <t>Italy</t>
  </si>
  <si>
    <t>Latvia</t>
  </si>
  <si>
    <t>Liechtenstein</t>
  </si>
  <si>
    <t>Lithuania</t>
  </si>
  <si>
    <t>Luxembourg</t>
  </si>
  <si>
    <t>Malta</t>
  </si>
  <si>
    <t>Netherlands</t>
  </si>
  <si>
    <t>Norway</t>
  </si>
  <si>
    <t>Poland</t>
  </si>
  <si>
    <t>Portugal</t>
  </si>
  <si>
    <t>Romania</t>
  </si>
  <si>
    <t>Slovakia</t>
  </si>
  <si>
    <t>Slovenia</t>
  </si>
  <si>
    <t>Spain</t>
  </si>
  <si>
    <t>Sweden</t>
  </si>
  <si>
    <t>United Kingdom</t>
  </si>
  <si>
    <t>Languages list</t>
  </si>
  <si>
    <t>Bulgarian</t>
  </si>
  <si>
    <t>Spanish</t>
  </si>
  <si>
    <t>Croatian</t>
  </si>
  <si>
    <t>Czech</t>
  </si>
  <si>
    <t>cs</t>
  </si>
  <si>
    <t>Danish</t>
  </si>
  <si>
    <t>da</t>
  </si>
  <si>
    <t>German</t>
  </si>
  <si>
    <t>Estonian</t>
  </si>
  <si>
    <t>et</t>
  </si>
  <si>
    <t>Greek</t>
  </si>
  <si>
    <t>en</t>
  </si>
  <si>
    <t>French</t>
  </si>
  <si>
    <t>Icelandic</t>
  </si>
  <si>
    <t>ic</t>
  </si>
  <si>
    <t>Italian</t>
  </si>
  <si>
    <t>Latvian</t>
  </si>
  <si>
    <t>Lithuanian</t>
  </si>
  <si>
    <t>Hungarian</t>
  </si>
  <si>
    <t>Maltese</t>
  </si>
  <si>
    <t>Norwegian</t>
  </si>
  <si>
    <t>Dutch</t>
  </si>
  <si>
    <t>Polish</t>
  </si>
  <si>
    <t>Portuguese</t>
  </si>
  <si>
    <t>Romanian</t>
  </si>
  <si>
    <t>Slovak</t>
  </si>
  <si>
    <t>Slovenian</t>
  </si>
  <si>
    <t>sl</t>
  </si>
  <si>
    <t>Finnish</t>
  </si>
  <si>
    <t>Swedish</t>
  </si>
  <si>
    <t>sv</t>
  </si>
  <si>
    <t>Those costs include any out-sourced calibration or maintenance it should also include, and also any internal labour costs related to O&amp;M. Only those labour costs shall be taken into account for which the operator can demonstrate to the satisfaction of the competent authority that they can be clearly attributed to the improvement under consideration.</t>
  </si>
  <si>
    <t>Published on website</t>
  </si>
  <si>
    <t>where the operator has to replace equipment anyway, and has the choice between different investment options, only the costs of the more expensive (but more accurate or reliable) equipment less the costs that would be incurred to replace the equipment anyway should be considered.</t>
  </si>
  <si>
    <t>This is the final version of the tool for calculating Unreasonable Costs, dated 26 July 2013.</t>
  </si>
  <si>
    <t>Second Draft by UBA</t>
  </si>
  <si>
    <t>EUconst_UncertaintyThresholds</t>
  </si>
  <si>
    <t>EUconst_ERR_Inconsistent</t>
  </si>
  <si>
    <t>inconsistent!</t>
  </si>
  <si>
    <t>https://eur-lex.europa.eu/eli/dir/2003/87/2021-01-01</t>
  </si>
  <si>
    <t>The Monitoring and Reporting Regulation (Commission Regulation (EU) No 2018/2066, as amended, hereinafter the "MRR"), defines further requirements for monitoring and reporting. The MRR can be downloaded from:</t>
  </si>
  <si>
    <t>https://ec.europa.eu/clima/policies/ets_en</t>
  </si>
  <si>
    <t>unreasonable_costs_tool</t>
  </si>
  <si>
    <t>Update for phase 4</t>
  </si>
  <si>
    <t>https://ec.europa.eu/clima/eu-action/eu-emissions-trading-system-eu-ets/monitoring-reporting-and-verification-eu-ets-emissions_en</t>
  </si>
  <si>
    <t>This is the final version of the tool for calculating Unreasonable Costs, updated for phase 4 of the EU ETS, dated 3 May 2024.</t>
  </si>
  <si>
    <t>https://eur-lex.europa.eu/eli/reg_impl/2018/2066/2024-01-01</t>
  </si>
  <si>
    <t>Update of 80€ reference price</t>
  </si>
  <si>
    <t>In accordance with Article 18(4) of Regulation (EU) 2018/2066 improvements shall not be deemed to incur unreasonable costs up to an accumulated amount of 4,000 € per reporting period. For installations with low emissions (i.e. installations with &lt; 25,000 t CO2e per year) this threshold is 1,000 € per reporting period.</t>
  </si>
  <si>
    <t>Informacije o postrojenju</t>
  </si>
  <si>
    <t>Alat- neopravdano visoki troškovi</t>
  </si>
  <si>
    <t>Obrazac dostavljen od:</t>
  </si>
  <si>
    <t>Informacija o izdanju obrasca:</t>
  </si>
  <si>
    <t>Datum objave:</t>
  </si>
  <si>
    <t>Jezik:</t>
  </si>
  <si>
    <t>Važeći naziv obrasca:</t>
  </si>
  <si>
    <t>Navigacijsko područje:</t>
  </si>
  <si>
    <t>Prethodni list</t>
  </si>
  <si>
    <t>Sljedeći list</t>
  </si>
  <si>
    <t>Vrh lista</t>
  </si>
  <si>
    <t xml:space="preserve">VODIČI I UVJETI </t>
  </si>
  <si>
    <t>ETS Direktivu možete pogledati ovdje::</t>
  </si>
  <si>
    <t>https://eur-lex.europa.eu/legal-content/HR/TXT/HTML/?uri=CELEX:02003L0087-20230605</t>
  </si>
  <si>
    <t>Sve upute Komisije o Uredbi o praćenju i izvješćivanju mogu se naći na internetskoj stranici:</t>
  </si>
  <si>
    <t>https://climate.ec.europa.eu/eu-action/eu-emissions-trading-system-eu-ets/ets2-buildings-road-transport-and-additional-sectors_en#monitoring-and-reporting-regulation-guidance-and-templates</t>
  </si>
  <si>
    <t>Provedbenom uredbom Komisije (EU) 2023/2122 od 17. listopada 2023. o izmjeni Provedbene uredbe (EU) 2018/2066 o ažuriranju praćenja i izvješćivanja o emisijama stakleničkih plinova u skladu s Direktivom 2003/87/EZ Europskog parlamenta i Vijeća. Konsolidirani MRR dostupan je ovdje:</t>
  </si>
  <si>
    <t>https://eur-lex.europa.eu/eli/reg_impl/2018/2066/2022-08-28</t>
  </si>
  <si>
    <t xml:space="preserve">Praćenje i izvješćivanje u EU ETS: </t>
  </si>
  <si>
    <t>Ostale internetske stranice</t>
  </si>
  <si>
    <t xml:space="preserve">Služba za podršku korisnicima: </t>
  </si>
  <si>
    <t>Kako se služiti ovim obrascem:</t>
  </si>
  <si>
    <t>Oznake boja i fontova:</t>
  </si>
  <si>
    <t>Crno podebljani tekst:</t>
  </si>
  <si>
    <t>Ovo je tekst predviđen predloškom Komisije. Potrebno ga je ostaviti nepromijenjenim.</t>
  </si>
  <si>
    <t>Umanjeni tekst u kurzivu:</t>
  </si>
  <si>
    <t>Ovaj tekst pruža dodatna objašnjenja.</t>
  </si>
  <si>
    <t>Svjetložuta polja označavaju ćelije gdje se unose podaci prema potrebi.</t>
  </si>
  <si>
    <t>Zelena polja prikazuju automatski izračunate rezultate. Tekst u crvenoj boji predstavlja poruke koje upućuju na pogreške (nedostajući podatak i sl.).</t>
  </si>
  <si>
    <t>Osjenčana polja upućuju da određeni unos iz drugog polja, čini ovaj unos nevažnim.</t>
  </si>
  <si>
    <t xml:space="preserve">Siva polja popunjava država članica </t>
  </si>
  <si>
    <t>Svjetlosiva područja su namijenjena za navigaciju i poveznice.</t>
  </si>
  <si>
    <t>Ovaj je obrazac zaključan radi onemogućavanja unosa podataka, osim u žuta polja. Međutim, zbog transparentnosti, nije postavljena zaporka. To omogućava potpun uvid u sve formule. Pri korištenju ovog obrasca za unos podataka, preporučljivo je koristiti zaštitu lista. Ista bi trebala biti isključena jedino prilikom provjere ispravnosti formula. Posljednje je uputno učiniti u kopiji obrasca.</t>
  </si>
  <si>
    <t>Kako bi formule bile zaštićene od nenamjernih preinaka, koje obično dovode do pogrešnih i nejasnih rezultata, izrazito je važno NE KORISTITI OPCIJE 'IZREŽI &amp; ZALIJEPI' ('CUT &amp; PASTE'). Ukoliko želite pomicati podatke, prvo ih KOPIRAJTE (COPY) potom ZALIJEPITE (PASTE), a tek onda obrišite neželjene podatke na starom (pogrešnom) mjestu.</t>
  </si>
  <si>
    <t>Polja s podacima nisu optimizirana za brojčana i druga oblikovanja. Međutim, zaštita je ograničena kako biste mogli koristiti vlastita oblikovanja. Posebice, sami možete odlučiti koliko ćete decimalnih mjesta prikazati. Načelno, točnost izračuna ne ovisi o broju prikazanih decimalnih mjesta. U pravilu, trebalo bi onemogućiti opciju 'Preciznost prema prikazu' ("Precision as displayed") u MS Excelu. Za više pojedinosti o ovoj temi, koristite funkciju 'Pomoć' ("Help") u MS Excelu.</t>
  </si>
  <si>
    <t>ODRICANJE ODGOVORNOSTI: Sve su formule pažljivo i temeljito razvijene. Međutim, pogreške se ne mogu u potpunosti isključiti.
Kao što je gore opisano, osigurana je potpuna transparentnost provjere valjanosti izračuna. Niti autori ove datoteke niti Europska komisija ne mogu se smatrati odgovornima za eventualnu štetu nastalu zbog pogrešnih ili pogrešnih rezultata dostavljenih izračuna.
Potpuna je odgovornost korisnika ove datoteke (tj. ETS2 reguliranog subjekta) osigurati da se točni podaci prijave nadležnom tijelu.</t>
  </si>
  <si>
    <t>Upute specifične za Republiku Hrvatsku nalaze se ovdje:</t>
  </si>
  <si>
    <t>Postrojenje s niskim emisijama?</t>
  </si>
  <si>
    <t>Direktiva 2003/87/EZ ("ETS Direktiva") zahtijeva od operatera postrojenja koja su uključena u EU ETS da posjeduju važeću dozvolu za emisiju stakleničkih plinova koju je izdalo relevantno nadležno tijelo te da prate i izvješćuju o svojim emisije, te dati izvješća verificirati u skladu s člankom 15. EU ETS Direktive i Uredbe temeljem tog članka.</t>
  </si>
  <si>
    <t>Ova datoteka predstavlja alat koji su razvile službe Komisije u svrhu usklađivanja određivanja nerazumnih troškova u skladu s člankom 18. MRR-a.</t>
  </si>
  <si>
    <t>Ovo je konačna verzija alata za izračun neoprovdano visokih troškova od 26. srpnja 2013.</t>
  </si>
  <si>
    <t>Zbroj</t>
  </si>
  <si>
    <t xml:space="preserve">Instrument - neopravdani troškovi </t>
  </si>
  <si>
    <t xml:space="preserve">Ovo je izborni instrument za izračunavanje mogu li se troškovi smatrati neopravdanima. </t>
  </si>
  <si>
    <t>Neposredan utjecaj na točnost?</t>
  </si>
  <si>
    <t>Vrste troškova</t>
  </si>
  <si>
    <t xml:space="preserve">Napominjemo da su za procjenu neopravdanih troškova bitni samo "dodatni troškovi". </t>
  </si>
  <si>
    <t xml:space="preserve">Za procjenu, na primjer, nastanak neopravdanih troškova koji se odnose na učestalost analiza, ovdje su bitni samo troškovi za dodatne analize. </t>
  </si>
  <si>
    <t xml:space="preserve">Kako biste razmotrili samo "dodatne" troškove, možete: </t>
  </si>
  <si>
    <t>upišite tekuće troškove ili troškove referentnog sustava iz točke i. i troškovi koji se odnose na novu opremu ili mjere iz točke  ii.</t>
  </si>
  <si>
    <t xml:space="preserve">upišite samo dodatne troškove iz točke ii. </t>
  </si>
  <si>
    <t xml:space="preserve">Razlikujemo sljedeće: </t>
  </si>
  <si>
    <t xml:space="preserve">Troškovi ulaganja: Ovo su troškovi ulaganja za, na primjer, novu mjernu opremu ili sustav za uzimanje uzoraka. </t>
  </si>
  <si>
    <t xml:space="preserve">O&amp;M troškovi: Ovo su operativni i troškovi održavanja, na primjer mjerne opreme. </t>
  </si>
  <si>
    <t xml:space="preserve">Svi ostali troškovi: Ovo su svi ostali relevantni godišnji troškovi, na primjer trošak analiza. </t>
  </si>
  <si>
    <t>Kratak opis</t>
  </si>
  <si>
    <t xml:space="preserve">Ovdje upišite kratak opis. Taj opis treba obuhvatiti informacije o, na primjer, razdoblje amortizacije troškova ulaganja, broj analiza u godini na koju se odnose troškovi, itd. </t>
  </si>
  <si>
    <t>i. Tekući ili referentni troškovi</t>
  </si>
  <si>
    <t xml:space="preserve">Ovdje upišite troškove koji se odnose na vašu trenutačnu metodologiju ili opremu ILI, prilikom uspoređivanja dvije ili više opcija, referentne troškove. </t>
  </si>
  <si>
    <t>Godišnji troškovi [€]</t>
  </si>
  <si>
    <t>ii. Troškovi nove opreme ili nove mjere</t>
  </si>
  <si>
    <t xml:space="preserve">Ovdje upišite troškove koji se odnose na nove ili dodatne mjere ili novu opremu koja bi dovela do poboljšanja. </t>
  </si>
  <si>
    <t xml:space="preserve">Godišnji troškovi (zbroj svih "dodatnih" troškova) </t>
  </si>
  <si>
    <t>Cijena EUA jedinica [€/t CO2e]</t>
  </si>
  <si>
    <t xml:space="preserve">Prosječne godišnje emisije </t>
  </si>
  <si>
    <t xml:space="preserve">Faktor poboljšanja </t>
  </si>
  <si>
    <t>Godišnje koristi</t>
  </si>
  <si>
    <t xml:space="preserve">Troškovi su neopravdani?  </t>
  </si>
  <si>
    <t xml:space="preserve">Razdoblje amortizacije: U skladu s člankom 18(1), ovo razdoblje treba se temeljiti na ekonomskom vijeku trajanja opreme. Godišnji troškovi ulaganja u obzir uzimaju vremensku vrijednost novca kroz proračun anuiteta koristeći unesenu kamatnu stopu. U slučaju da nije unesena kamatna stopa, godišnji troškovi jednostavno se određuju linearnom amortizacijom, odnosno dijeljenjem troškova ulaganja s razdobljem amortizacije. </t>
  </si>
  <si>
    <t>Ovi troškovi obuhvaćaju sve izdvojeno kalibriranje ili održavanje, a također sve unutarnje  troškove rada koji se odnose na O&amp;M. u obzir se uzimaju samo oni troškovi rada za koje operater može nadležnom tijelu pružiti zadovoljavajuće dokaze da se mogu pripisati razmatranim poboljšanjima.</t>
  </si>
  <si>
    <t>Ovi troškovi također trebaju uključivati troškove koji se odnose na promjene u poslovanju, na primjer ako ugradnja mjerene opreme zahtijeva privremenu obustavu posla. Međutim, u obzir se uzimaju samo oni troškovi za koje operater može nadležnom tijelu pružiti zadovoljavajuće dokaze da se mogu pripisati ugradnji nove opreme. Ako je obustava rada ionako planirana, onda se ne uzimaju u obzir.</t>
  </si>
  <si>
    <t xml:space="preserve">Troškovi ulaganja </t>
  </si>
  <si>
    <t>O&amp;M troškovi [€/godina]</t>
  </si>
  <si>
    <t>Ostali troškovi  [€/godina]</t>
  </si>
  <si>
    <t>Troškovi ulaganja [€]</t>
  </si>
  <si>
    <t>Razdoblje amortizacije [godine]</t>
  </si>
  <si>
    <t xml:space="preserve">U skladu s člankom 18(4) Uredbe (EU) br. 601/2012 za poboljšanje se ne smatra da stvara neopravdane troškove do kumulativnog iznosa od EUR 2.000 po izvještajnom razdoblju. Za postrojenje  s niskim emisijama (odnosno, postrojenje s&lt;25.000 t CO2e godišnje), prag iznosi EUR 500 po izvještajnom razdoblju. </t>
  </si>
  <si>
    <t>Kamatna stopa [%]</t>
  </si>
  <si>
    <t>nedosljedno!</t>
  </si>
  <si>
    <t>Ovo je konačna verzija alata za izračun nerazumnih troškova, ažurirana za fazu 4 EU ETS-a, od 3. svibnja 2024.</t>
  </si>
  <si>
    <t>Uredba o praćenju i izvješćivanju (Uredba Komisije (EU) br. 2018/2066, s izmjenama i dopunama, dalje u tekstu "MRR") definira daljnje zahtjeve za praćenje i izvješćivanje. MRR se može preuzeti sa:</t>
  </si>
  <si>
    <t>https://mzozt.gov.hr/o-ministarstvu-1065/djelokrug/uprava-za-klimatsku-tranziciju-1879/eu-ets2/9692</t>
  </si>
  <si>
    <t>Prosječne godišnje emisije: te se emisije odnose na određeni tok izvora, izvor emisije određen mjerenjem stakleničkih plinova ili nadomjesnim pristupom.</t>
  </si>
  <si>
    <t>Kamatna stopa: Ovo je kamatna stopa povezana s ulaganjem unesena kao %. Upisi ovdje nisu obavezni.</t>
  </si>
  <si>
    <t>tj. razlika između trenutnih troškova i troška točnijeg ili pouzdanijeg dijela opreme, ILI</t>
  </si>
  <si>
    <t>tamo gdje operater ionako mora zamijeniti opremu i ima izbor između različitih opcija ulaganja, treba uzeti u obzir samo troškove skuplje (ali preciznije ili pouzdanije) opreme umanjene za troškove koji bi ionako nastali zamjenom opreme.</t>
  </si>
  <si>
    <t>U skladu s člankom 18. stavkom 4. Uredbe (EU) 2018/2066 ne smatra se da poboljšanja izazivaju nerazumne troškove do akumuliranog iznosa od 4 000 € po izvještajnom razdoblju. Za postrojenja s niskim emisijama (tj. postrojenja s &lt; 25 000 t CO2e godišnje) ovaj prag iznosi 1 000 € po izvještajnom razdoblju.</t>
  </si>
  <si>
    <t>zavod.klima@mzozt.hr; ets2@mzozt.hr</t>
  </si>
  <si>
    <t>Trenutačno postignuta nesigurnost:</t>
  </si>
  <si>
    <t>Nesigurnost koja se odnosi na zahtijevanu razinu:</t>
  </si>
  <si>
    <t xml:space="preserve">Ako poboljšanja maju neposredan utjecaj na točnost, faktor poboljšanja određuje se kao razlika između trenutačno postignute nesigurnosti i nesigurnosti koja se odnosi na zahtijevanu razinu. U svim ostalim slučajevima u kojima nema takvog neposrednog utjecaja, odnosno kod prelaska sa zadanih vrijednosti na analitičke, faktor poboljšanja iznosi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</si>
</sst>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Red]\-&quot;€&quot;\ #,##0.00"/>
    <numFmt numFmtId="165" formatCode="#,##0_ ;[Red]\-#,##0\ "/>
  </numFmts>
  <fonts count="55" x14ac:knownFonts="1">
    <font>
      <sz val="10"/>
      <name val="Arial"/>
    </font>
    <font>
      <sz val="11"/>
      <color indexed="8"/>
      <name val="Calibri"/>
      <family val="2"/>
    </font>
    <font>
      <sz val="10"/>
      <name val="Arial"/>
      <family val="2"/>
    </font>
    <font>
      <b/>
      <sz val="12"/>
      <color indexed="9"/>
      <name val="Arial"/>
      <family val="2"/>
    </font>
    <font>
      <b/>
      <sz val="10"/>
      <name val="Arial"/>
      <family val="2"/>
    </font>
    <font>
      <i/>
      <sz val="8"/>
      <color indexed="18"/>
      <name val="Arial"/>
      <family val="2"/>
    </font>
    <font>
      <sz val="8"/>
      <name val="Arial"/>
      <family val="2"/>
    </font>
    <font>
      <u/>
      <sz val="10"/>
      <color indexed="12"/>
      <name val="Arial"/>
      <family val="2"/>
    </font>
    <font>
      <sz val="8"/>
      <name val="Arial"/>
      <family val="2"/>
    </font>
    <font>
      <b/>
      <sz val="14"/>
      <name val="Arial"/>
      <family val="2"/>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9"/>
      <name val="Arial"/>
      <family val="2"/>
    </font>
    <font>
      <b/>
      <u/>
      <sz val="10"/>
      <color indexed="62"/>
      <name val="Arial"/>
      <family val="2"/>
    </font>
    <font>
      <i/>
      <sz val="10"/>
      <name val="Arial"/>
      <family val="2"/>
    </font>
    <font>
      <b/>
      <sz val="8"/>
      <color indexed="81"/>
      <name val="Tahoma"/>
      <family val="2"/>
    </font>
    <font>
      <b/>
      <sz val="10"/>
      <color indexed="10"/>
      <name val="Arial"/>
      <family val="2"/>
    </font>
    <font>
      <sz val="10"/>
      <color indexed="10"/>
      <name val="Arial"/>
      <family val="2"/>
    </font>
    <font>
      <sz val="9"/>
      <name val="Arial"/>
      <family val="2"/>
    </font>
    <font>
      <b/>
      <sz val="7"/>
      <name val="Arial"/>
      <family val="2"/>
    </font>
    <font>
      <i/>
      <sz val="9"/>
      <color indexed="62"/>
      <name val="Arial"/>
      <family val="2"/>
    </font>
    <font>
      <i/>
      <sz val="9"/>
      <color indexed="18"/>
      <name val="Arial"/>
      <family val="2"/>
    </font>
    <font>
      <b/>
      <sz val="11"/>
      <name val="Arial"/>
      <family val="2"/>
    </font>
    <font>
      <sz val="10"/>
      <name val="Arial"/>
      <family val="2"/>
    </font>
    <font>
      <b/>
      <sz val="10"/>
      <color indexed="10"/>
      <name val="Arial"/>
      <family val="2"/>
    </font>
    <font>
      <sz val="8"/>
      <name val="Arial"/>
      <family val="2"/>
    </font>
    <font>
      <b/>
      <sz val="18"/>
      <name val="Arial"/>
      <family val="2"/>
    </font>
    <font>
      <b/>
      <i/>
      <sz val="8"/>
      <color indexed="18"/>
      <name val="Arial"/>
      <family val="2"/>
    </font>
    <font>
      <sz val="8"/>
      <name val="Arial"/>
      <family val="2"/>
    </font>
    <font>
      <b/>
      <sz val="10"/>
      <color indexed="62"/>
      <name val="Arial"/>
      <family val="2"/>
    </font>
    <font>
      <sz val="10"/>
      <color indexed="62"/>
      <name val="Arial"/>
      <family val="2"/>
    </font>
    <font>
      <u/>
      <sz val="10"/>
      <color indexed="62"/>
      <name val="Arial"/>
      <family val="2"/>
    </font>
    <font>
      <b/>
      <sz val="11"/>
      <color indexed="62"/>
      <name val="Arial"/>
      <family val="2"/>
    </font>
    <font>
      <b/>
      <sz val="12"/>
      <color indexed="62"/>
      <name val="Arial"/>
      <family val="2"/>
    </font>
    <font>
      <sz val="10"/>
      <color indexed="18"/>
      <name val="Arial"/>
      <family val="2"/>
    </font>
    <font>
      <sz val="10"/>
      <name val="Arial"/>
      <family val="2"/>
    </font>
    <font>
      <sz val="14"/>
      <color indexed="18"/>
      <name val="Arial"/>
      <family val="2"/>
    </font>
    <font>
      <sz val="72"/>
      <color indexed="17"/>
      <name val="Arial"/>
      <family val="2"/>
    </font>
    <font>
      <sz val="14"/>
      <name val="Arial"/>
      <family val="2"/>
    </font>
    <font>
      <sz val="9"/>
      <name val="Times New Roman"/>
      <family val="1"/>
    </font>
    <font>
      <sz val="8"/>
      <color indexed="18"/>
      <name val="Arial"/>
      <family val="2"/>
    </font>
    <font>
      <b/>
      <i/>
      <sz val="10"/>
      <color indexed="18"/>
      <name val="Arial"/>
      <family val="2"/>
    </font>
    <font>
      <sz val="10"/>
      <color indexed="8"/>
      <name val="Arial"/>
      <family val="2"/>
    </font>
    <font>
      <b/>
      <sz val="10"/>
      <color rgb="FFFF0000"/>
      <name val="Arial"/>
      <family val="2"/>
    </font>
    <font>
      <sz val="9"/>
      <color rgb="FFFF0000"/>
      <name val="Arial"/>
      <family val="2"/>
    </font>
    <font>
      <sz val="8"/>
      <name val="Arial"/>
      <family val="2"/>
      <charset val="238"/>
    </font>
  </fonts>
  <fills count="33">
    <fill>
      <patternFill patternType="none"/>
    </fill>
    <fill>
      <patternFill patternType="gray125"/>
    </fill>
    <fill>
      <patternFill patternType="solid">
        <fgColor indexed="45"/>
      </patternFill>
    </fill>
    <fill>
      <patternFill patternType="solid">
        <fgColor indexed="4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51"/>
        <bgColor indexed="64"/>
      </patternFill>
    </fill>
    <fill>
      <patternFill patternType="solid">
        <fgColor indexed="27"/>
        <bgColor indexed="64"/>
      </patternFill>
    </fill>
    <fill>
      <patternFill patternType="solid">
        <fgColor indexed="43"/>
        <bgColor indexed="64"/>
      </patternFill>
    </fill>
    <fill>
      <patternFill patternType="solid">
        <fgColor indexed="12"/>
        <bgColor indexed="64"/>
      </patternFill>
    </fill>
    <fill>
      <patternFill patternType="solid">
        <fgColor indexed="11"/>
        <bgColor indexed="64"/>
      </patternFill>
    </fill>
    <fill>
      <patternFill patternType="solid">
        <fgColor indexed="26"/>
        <bgColor indexed="64"/>
      </patternFill>
    </fill>
    <fill>
      <patternFill patternType="lightUp">
        <bgColor indexed="9"/>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808080"/>
        <bgColor indexed="64"/>
      </patternFill>
    </fill>
    <fill>
      <patternFill patternType="solid">
        <fgColor theme="0" tint="-0.499984740745262"/>
        <bgColor indexed="64"/>
      </patternFill>
    </fill>
    <fill>
      <patternFill patternType="solid">
        <fgColor rgb="FFBFBFBF"/>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12"/>
      </bottom>
      <diagonal/>
    </border>
    <border>
      <left/>
      <right/>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hair">
        <color indexed="64"/>
      </top>
      <bottom style="hair">
        <color indexed="64"/>
      </bottom>
      <diagonal/>
    </border>
  </borders>
  <cellStyleXfs count="24">
    <xf numFmtId="0" fontId="0" fillId="0" borderId="0"/>
    <xf numFmtId="0" fontId="2" fillId="0" borderId="0" applyNumberFormat="0" applyFont="0" applyFill="0" applyBorder="0" applyProtection="0">
      <alignment horizontal="left" vertical="center" indent="5"/>
    </xf>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1" fillId="2" borderId="0" applyNumberFormat="0" applyBorder="0" applyAlignment="0" applyProtection="0"/>
    <xf numFmtId="0" fontId="12" fillId="10" borderId="1" applyNumberFormat="0" applyAlignment="0" applyProtection="0"/>
    <xf numFmtId="0" fontId="13" fillId="3" borderId="0" applyNumberFormat="0" applyBorder="0" applyAlignment="0" applyProtection="0"/>
    <xf numFmtId="0" fontId="14" fillId="0" borderId="2"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7" fillId="0" borderId="0" applyNumberFormat="0" applyFill="0" applyBorder="0" applyAlignment="0" applyProtection="0">
      <alignment vertical="top"/>
      <protection locked="0"/>
    </xf>
    <xf numFmtId="0" fontId="17" fillId="0" borderId="5" applyNumberFormat="0" applyFill="0" applyAlignment="0" applyProtection="0"/>
    <xf numFmtId="0" fontId="18" fillId="11" borderId="0" applyNumberFormat="0" applyBorder="0" applyAlignment="0" applyProtection="0"/>
    <xf numFmtId="0" fontId="2" fillId="12" borderId="6" applyNumberFormat="0" applyFont="0" applyAlignment="0" applyProtection="0"/>
    <xf numFmtId="9" fontId="2" fillId="0" borderId="0" applyFont="0" applyFill="0" applyBorder="0" applyAlignment="0" applyProtection="0"/>
    <xf numFmtId="0" fontId="2" fillId="0" borderId="0"/>
    <xf numFmtId="0" fontId="1" fillId="0" borderId="0"/>
    <xf numFmtId="0" fontId="19" fillId="0" borderId="0" applyNumberFormat="0" applyFill="0" applyBorder="0" applyAlignment="0" applyProtection="0"/>
    <xf numFmtId="4" fontId="48" fillId="0" borderId="0"/>
  </cellStyleXfs>
  <cellXfs count="352">
    <xf numFmtId="0" fontId="0" fillId="0" borderId="0" xfId="0"/>
    <xf numFmtId="0" fontId="2" fillId="13" borderId="0" xfId="0" applyFont="1" applyFill="1"/>
    <xf numFmtId="0" fontId="0" fillId="13" borderId="0" xfId="0" applyFill="1"/>
    <xf numFmtId="0" fontId="0" fillId="13" borderId="0" xfId="0" applyFill="1" applyAlignment="1">
      <alignment horizontal="center"/>
    </xf>
    <xf numFmtId="0" fontId="2" fillId="13" borderId="0" xfId="0" applyFont="1" applyFill="1" applyAlignment="1">
      <alignment vertical="top"/>
    </xf>
    <xf numFmtId="0" fontId="32" fillId="14" borderId="0" xfId="0" applyFont="1" applyFill="1" applyAlignment="1">
      <alignment vertical="top"/>
    </xf>
    <xf numFmtId="0" fontId="0" fillId="13" borderId="0" xfId="0" applyFill="1" applyAlignment="1">
      <alignment vertical="center"/>
    </xf>
    <xf numFmtId="0" fontId="2" fillId="13" borderId="7" xfId="0" applyFont="1" applyFill="1" applyBorder="1" applyAlignment="1">
      <alignment vertical="top"/>
    </xf>
    <xf numFmtId="0" fontId="4" fillId="13" borderId="7" xfId="0" applyFont="1" applyFill="1" applyBorder="1" applyAlignment="1">
      <alignment horizontal="center" vertical="top"/>
    </xf>
    <xf numFmtId="0" fontId="0" fillId="13" borderId="7" xfId="0" applyFill="1" applyBorder="1" applyAlignment="1">
      <alignment vertical="top" wrapText="1"/>
    </xf>
    <xf numFmtId="0" fontId="20" fillId="0" borderId="8" xfId="21" applyFont="1" applyBorder="1"/>
    <xf numFmtId="0" fontId="0" fillId="14" borderId="0" xfId="0" applyFill="1"/>
    <xf numFmtId="0" fontId="2" fillId="14" borderId="0" xfId="0" applyFont="1" applyFill="1"/>
    <xf numFmtId="0" fontId="5" fillId="13" borderId="0" xfId="0" applyFont="1" applyFill="1" applyAlignment="1">
      <alignment horizontal="left" vertical="top" wrapText="1"/>
    </xf>
    <xf numFmtId="0" fontId="4" fillId="0" borderId="0" xfId="0" applyFont="1"/>
    <xf numFmtId="0" fontId="2" fillId="0" borderId="0" xfId="0" applyFont="1"/>
    <xf numFmtId="0" fontId="4" fillId="13" borderId="0" xfId="0" applyFont="1" applyFill="1" applyAlignment="1">
      <alignment vertical="center"/>
    </xf>
    <xf numFmtId="0" fontId="4" fillId="13" borderId="0" xfId="0" applyFont="1" applyFill="1" applyAlignment="1">
      <alignment horizontal="left" vertical="top" wrapText="1"/>
    </xf>
    <xf numFmtId="0" fontId="35" fillId="0" borderId="0" xfId="0" applyFont="1"/>
    <xf numFmtId="0" fontId="0" fillId="15" borderId="0" xfId="0" applyFill="1"/>
    <xf numFmtId="0" fontId="2" fillId="16" borderId="0" xfId="0" applyFont="1" applyFill="1" applyAlignment="1">
      <alignment horizontal="left" vertical="top" wrapText="1"/>
    </xf>
    <xf numFmtId="0" fontId="0" fillId="0" borderId="9" xfId="0" applyBorder="1"/>
    <xf numFmtId="0" fontId="0" fillId="0" borderId="10" xfId="0" applyBorder="1"/>
    <xf numFmtId="14" fontId="0" fillId="17" borderId="11" xfId="0" applyNumberFormat="1" applyFill="1" applyBorder="1" applyAlignment="1">
      <alignment horizontal="left"/>
    </xf>
    <xf numFmtId="0" fontId="0" fillId="18" borderId="12" xfId="0" applyFill="1" applyBorder="1"/>
    <xf numFmtId="0" fontId="0" fillId="18" borderId="13" xfId="0" applyFill="1" applyBorder="1"/>
    <xf numFmtId="0" fontId="0" fillId="18" borderId="14" xfId="0" applyFill="1" applyBorder="1"/>
    <xf numFmtId="0" fontId="0" fillId="0" borderId="15" xfId="0" applyBorder="1"/>
    <xf numFmtId="0" fontId="0" fillId="15" borderId="16" xfId="0" applyFill="1" applyBorder="1"/>
    <xf numFmtId="0" fontId="0" fillId="0" borderId="17" xfId="0" applyBorder="1"/>
    <xf numFmtId="0" fontId="0" fillId="16" borderId="18" xfId="0" applyFill="1" applyBorder="1"/>
    <xf numFmtId="0" fontId="4" fillId="0" borderId="19" xfId="0" applyFont="1" applyBorder="1"/>
    <xf numFmtId="0" fontId="4" fillId="0" borderId="20" xfId="0" applyFont="1" applyBorder="1"/>
    <xf numFmtId="0" fontId="0" fillId="0" borderId="21" xfId="0" applyBorder="1"/>
    <xf numFmtId="0" fontId="0" fillId="18" borderId="22" xfId="0" applyFill="1" applyBorder="1"/>
    <xf numFmtId="0" fontId="0" fillId="18" borderId="23" xfId="0" applyFill="1" applyBorder="1"/>
    <xf numFmtId="14" fontId="0" fillId="17" borderId="24" xfId="0" applyNumberFormat="1" applyFill="1" applyBorder="1" applyAlignment="1">
      <alignment horizontal="center"/>
    </xf>
    <xf numFmtId="0" fontId="0" fillId="18" borderId="25" xfId="0" applyFill="1" applyBorder="1"/>
    <xf numFmtId="0" fontId="0" fillId="18" borderId="26" xfId="0" applyFill="1" applyBorder="1"/>
    <xf numFmtId="0" fontId="0" fillId="18" borderId="27" xfId="0" applyFill="1" applyBorder="1"/>
    <xf numFmtId="0" fontId="0" fillId="18" borderId="28" xfId="0" applyFill="1" applyBorder="1"/>
    <xf numFmtId="0" fontId="2" fillId="13" borderId="0" xfId="0" applyFont="1" applyFill="1" applyAlignment="1">
      <alignment vertical="center"/>
    </xf>
    <xf numFmtId="0" fontId="22" fillId="13" borderId="0" xfId="0" applyFont="1" applyFill="1" applyAlignment="1">
      <alignment vertical="center"/>
    </xf>
    <xf numFmtId="0" fontId="0" fillId="13" borderId="29" xfId="0" applyFill="1" applyBorder="1" applyAlignment="1">
      <alignment vertical="center"/>
    </xf>
    <xf numFmtId="0" fontId="0" fillId="13" borderId="30" xfId="0" applyFill="1" applyBorder="1" applyAlignment="1">
      <alignment vertical="center"/>
    </xf>
    <xf numFmtId="0" fontId="0" fillId="13" borderId="20" xfId="0" applyFill="1" applyBorder="1" applyAlignment="1">
      <alignment vertical="center"/>
    </xf>
    <xf numFmtId="0" fontId="0" fillId="13" borderId="31" xfId="0" applyFill="1" applyBorder="1" applyAlignment="1">
      <alignment vertical="center"/>
    </xf>
    <xf numFmtId="0" fontId="0" fillId="13" borderId="32" xfId="0" applyFill="1" applyBorder="1" applyAlignment="1">
      <alignment vertical="center"/>
    </xf>
    <xf numFmtId="0" fontId="0" fillId="13" borderId="33" xfId="0" applyFill="1" applyBorder="1" applyAlignment="1">
      <alignment vertical="center"/>
    </xf>
    <xf numFmtId="0" fontId="0" fillId="13" borderId="34" xfId="0" applyFill="1" applyBorder="1" applyAlignment="1">
      <alignment vertical="center"/>
    </xf>
    <xf numFmtId="0" fontId="0" fillId="13" borderId="19" xfId="0" applyFill="1" applyBorder="1" applyAlignment="1">
      <alignment vertical="center"/>
    </xf>
    <xf numFmtId="0" fontId="0" fillId="13" borderId="35" xfId="0" applyFill="1" applyBorder="1" applyAlignment="1">
      <alignment vertical="center"/>
    </xf>
    <xf numFmtId="0" fontId="0" fillId="14" borderId="0" xfId="0" applyFill="1" applyAlignment="1">
      <alignment vertical="center"/>
    </xf>
    <xf numFmtId="0" fontId="4" fillId="13" borderId="0" xfId="0" applyFont="1" applyFill="1" applyAlignment="1">
      <alignment horizontal="center" vertical="center"/>
    </xf>
    <xf numFmtId="0" fontId="38" fillId="13" borderId="0" xfId="0" applyFont="1" applyFill="1" applyAlignment="1">
      <alignment horizontal="center" vertical="top"/>
    </xf>
    <xf numFmtId="0" fontId="39" fillId="13" borderId="0" xfId="0" applyFont="1" applyFill="1" applyAlignment="1">
      <alignment horizontal="left" vertical="top"/>
    </xf>
    <xf numFmtId="0" fontId="39" fillId="13" borderId="0" xfId="0" applyFont="1" applyFill="1"/>
    <xf numFmtId="0" fontId="38" fillId="13" borderId="0" xfId="0" applyFont="1" applyFill="1"/>
    <xf numFmtId="0" fontId="0" fillId="19" borderId="0" xfId="0" applyFill="1"/>
    <xf numFmtId="0" fontId="44" fillId="13" borderId="0" xfId="0" applyFont="1" applyFill="1" applyAlignment="1">
      <alignment vertical="top"/>
    </xf>
    <xf numFmtId="0" fontId="44" fillId="14" borderId="0" xfId="0" applyFont="1" applyFill="1" applyAlignment="1">
      <alignment vertical="top"/>
    </xf>
    <xf numFmtId="0" fontId="36" fillId="13" borderId="36" xfId="0" quotePrefix="1" applyFont="1" applyFill="1" applyBorder="1" applyAlignment="1">
      <alignment horizontal="right" vertical="top" wrapText="1"/>
    </xf>
    <xf numFmtId="0" fontId="36" fillId="13" borderId="0" xfId="0" quotePrefix="1" applyFont="1" applyFill="1" applyAlignment="1">
      <alignment horizontal="right" vertical="top" wrapText="1"/>
    </xf>
    <xf numFmtId="0" fontId="5" fillId="13" borderId="0" xfId="0" quotePrefix="1" applyFont="1" applyFill="1" applyAlignment="1">
      <alignment horizontal="right" vertical="top" wrapText="1"/>
    </xf>
    <xf numFmtId="0" fontId="42" fillId="13" borderId="0" xfId="0" applyFont="1" applyFill="1" applyAlignment="1">
      <alignment horizontal="left" vertical="top" wrapText="1"/>
    </xf>
    <xf numFmtId="0" fontId="26" fillId="13" borderId="0" xfId="0" applyFont="1" applyFill="1" applyAlignment="1">
      <alignment horizontal="left" vertical="top" wrapText="1"/>
    </xf>
    <xf numFmtId="0" fontId="43" fillId="13" borderId="0" xfId="0" applyFont="1" applyFill="1" applyAlignment="1">
      <alignment horizontal="left" vertical="top" wrapText="1"/>
    </xf>
    <xf numFmtId="0" fontId="41" fillId="13" borderId="0" xfId="0" applyFont="1" applyFill="1" applyAlignment="1">
      <alignment horizontal="left" vertical="top" wrapText="1"/>
    </xf>
    <xf numFmtId="0" fontId="22" fillId="13" borderId="0" xfId="15" applyFont="1" applyFill="1" applyAlignment="1" applyProtection="1">
      <alignment horizontal="left" vertical="top" wrapText="1"/>
    </xf>
    <xf numFmtId="0" fontId="38" fillId="13" borderId="0" xfId="0" applyFont="1" applyFill="1" applyAlignment="1">
      <alignment horizontal="left" vertical="top" wrapText="1"/>
    </xf>
    <xf numFmtId="0" fontId="5" fillId="13" borderId="0" xfId="0" applyFont="1" applyFill="1" applyAlignment="1">
      <alignment horizontal="left" vertical="center" wrapText="1"/>
    </xf>
    <xf numFmtId="0" fontId="5" fillId="13" borderId="36" xfId="0" applyFont="1" applyFill="1" applyBorder="1" applyAlignment="1">
      <alignment horizontal="left" vertical="top" wrapText="1"/>
    </xf>
    <xf numFmtId="0" fontId="4" fillId="13" borderId="0" xfId="0" applyFont="1" applyFill="1" applyAlignment="1">
      <alignment horizontal="left" vertical="center" wrapText="1"/>
    </xf>
    <xf numFmtId="0" fontId="2" fillId="13" borderId="0" xfId="20" applyFill="1" applyAlignment="1">
      <alignment horizontal="left" vertical="center" wrapText="1"/>
    </xf>
    <xf numFmtId="0" fontId="0" fillId="13" borderId="37" xfId="0" applyFill="1" applyBorder="1" applyAlignment="1">
      <alignment horizontal="left" vertical="center" wrapText="1"/>
    </xf>
    <xf numFmtId="0" fontId="0" fillId="13" borderId="38" xfId="0" applyFill="1" applyBorder="1" applyAlignment="1">
      <alignment horizontal="left" vertical="center" wrapText="1"/>
    </xf>
    <xf numFmtId="0" fontId="0" fillId="13" borderId="39" xfId="0" applyFill="1" applyBorder="1" applyAlignment="1">
      <alignment horizontal="left" vertical="center" wrapText="1"/>
    </xf>
    <xf numFmtId="0" fontId="9" fillId="13" borderId="0" xfId="0" applyFont="1" applyFill="1" applyAlignment="1">
      <alignment horizontal="left" vertical="top" wrapText="1"/>
    </xf>
    <xf numFmtId="0" fontId="39" fillId="13" borderId="0" xfId="0" applyFont="1" applyFill="1" applyAlignment="1">
      <alignment horizontal="left" vertical="top" wrapText="1"/>
    </xf>
    <xf numFmtId="0" fontId="40" fillId="13" borderId="0" xfId="0" applyFont="1" applyFill="1" applyAlignment="1">
      <alignment horizontal="left" vertical="top" wrapText="1"/>
    </xf>
    <xf numFmtId="0" fontId="29" fillId="13" borderId="8" xfId="0" applyFont="1" applyFill="1" applyBorder="1" applyAlignment="1">
      <alignment horizontal="left" vertical="top" wrapText="1"/>
    </xf>
    <xf numFmtId="0" fontId="4" fillId="13" borderId="0" xfId="0" applyFont="1" applyFill="1" applyAlignment="1">
      <alignment horizontal="left" wrapText="1"/>
    </xf>
    <xf numFmtId="0" fontId="36" fillId="13" borderId="36" xfId="0" quotePrefix="1" applyFont="1" applyFill="1" applyBorder="1" applyAlignment="1">
      <alignment horizontal="left" vertical="top" wrapText="1"/>
    </xf>
    <xf numFmtId="0" fontId="0" fillId="0" borderId="40" xfId="0" applyBorder="1" applyAlignment="1">
      <alignment horizontal="center" vertical="top"/>
    </xf>
    <xf numFmtId="0" fontId="38" fillId="13" borderId="0" xfId="0" applyFont="1" applyFill="1" applyAlignment="1">
      <alignment vertical="top" wrapText="1"/>
    </xf>
    <xf numFmtId="14" fontId="0" fillId="17" borderId="41" xfId="0" applyNumberFormat="1" applyFill="1" applyBorder="1" applyAlignment="1">
      <alignment horizontal="center"/>
    </xf>
    <xf numFmtId="0" fontId="2" fillId="20" borderId="0" xfId="0" applyFont="1" applyFill="1" applyAlignment="1">
      <alignment vertical="top"/>
    </xf>
    <xf numFmtId="0" fontId="2" fillId="18" borderId="22" xfId="0" applyFont="1" applyFill="1" applyBorder="1"/>
    <xf numFmtId="0" fontId="46" fillId="13" borderId="0" xfId="0" applyFont="1" applyFill="1" applyAlignment="1">
      <alignment vertical="center"/>
    </xf>
    <xf numFmtId="0" fontId="4" fillId="13" borderId="0" xfId="0" applyFont="1" applyFill="1" applyAlignment="1">
      <alignment horizontal="right" vertical="center"/>
    </xf>
    <xf numFmtId="0" fontId="32" fillId="20" borderId="0" xfId="0" applyFont="1" applyFill="1" applyAlignment="1">
      <alignment vertical="center"/>
    </xf>
    <xf numFmtId="0" fontId="2" fillId="13" borderId="7" xfId="0" applyFont="1" applyFill="1" applyBorder="1" applyAlignment="1">
      <alignment vertical="center"/>
    </xf>
    <xf numFmtId="0" fontId="4" fillId="13" borderId="7" xfId="0" applyFont="1" applyFill="1" applyBorder="1" applyAlignment="1">
      <alignment horizontal="right" vertical="center"/>
    </xf>
    <xf numFmtId="0" fontId="31" fillId="13" borderId="42" xfId="0" applyFont="1" applyFill="1" applyBorder="1" applyAlignment="1">
      <alignment horizontal="center" vertical="center"/>
    </xf>
    <xf numFmtId="0" fontId="2" fillId="21" borderId="43" xfId="0" applyFont="1" applyFill="1" applyBorder="1"/>
    <xf numFmtId="0" fontId="2" fillId="19" borderId="0" xfId="0" applyFont="1" applyFill="1"/>
    <xf numFmtId="0" fontId="3" fillId="22" borderId="0" xfId="0" applyFont="1" applyFill="1" applyAlignment="1">
      <alignment horizontal="center" vertical="center"/>
    </xf>
    <xf numFmtId="0" fontId="6" fillId="13" borderId="0" xfId="0" applyFont="1" applyFill="1" applyAlignment="1">
      <alignment horizontal="center" vertical="center"/>
    </xf>
    <xf numFmtId="0" fontId="44" fillId="13" borderId="0" xfId="0" applyFont="1" applyFill="1" applyAlignment="1">
      <alignment horizontal="center" vertical="center"/>
    </xf>
    <xf numFmtId="0" fontId="44" fillId="13" borderId="0" xfId="0" applyFont="1" applyFill="1" applyAlignment="1">
      <alignment vertical="center"/>
    </xf>
    <xf numFmtId="0" fontId="0" fillId="13" borderId="0" xfId="0" applyFill="1" applyAlignment="1">
      <alignment horizontal="center" vertical="center"/>
    </xf>
    <xf numFmtId="0" fontId="2" fillId="13" borderId="44" xfId="0" applyFont="1" applyFill="1" applyBorder="1"/>
    <xf numFmtId="0" fontId="0" fillId="13" borderId="44" xfId="0" applyFill="1" applyBorder="1"/>
    <xf numFmtId="0" fontId="30" fillId="13" borderId="44" xfId="0" applyFont="1" applyFill="1" applyBorder="1" applyAlignment="1">
      <alignment vertical="top" wrapText="1"/>
    </xf>
    <xf numFmtId="0" fontId="0" fillId="13" borderId="44" xfId="0" applyFill="1" applyBorder="1" applyAlignment="1">
      <alignment vertical="center"/>
    </xf>
    <xf numFmtId="0" fontId="0" fillId="13" borderId="44" xfId="0" applyFill="1" applyBorder="1" applyAlignment="1">
      <alignment vertical="center" wrapText="1"/>
    </xf>
    <xf numFmtId="0" fontId="0" fillId="20" borderId="45" xfId="0" applyFill="1" applyBorder="1"/>
    <xf numFmtId="0" fontId="0" fillId="20" borderId="45" xfId="0" applyFill="1" applyBorder="1" applyAlignment="1">
      <alignment horizontal="center" vertical="center"/>
    </xf>
    <xf numFmtId="0" fontId="0" fillId="20" borderId="45" xfId="0" applyFill="1" applyBorder="1" applyAlignment="1">
      <alignment horizontal="center"/>
    </xf>
    <xf numFmtId="0" fontId="0" fillId="20" borderId="46" xfId="0" applyFill="1" applyBorder="1"/>
    <xf numFmtId="0" fontId="0" fillId="14" borderId="47" xfId="0" applyFill="1" applyBorder="1" applyAlignment="1">
      <alignment vertical="center"/>
    </xf>
    <xf numFmtId="0" fontId="9" fillId="13" borderId="0" xfId="0" applyFont="1" applyFill="1" applyAlignment="1">
      <alignment horizontal="left" vertical="center" wrapText="1"/>
    </xf>
    <xf numFmtId="0" fontId="2" fillId="13" borderId="0" xfId="0" applyFont="1" applyFill="1" applyAlignment="1">
      <alignment horizontal="right" vertical="center"/>
    </xf>
    <xf numFmtId="0" fontId="0" fillId="20" borderId="47" xfId="0" applyFill="1" applyBorder="1"/>
    <xf numFmtId="0" fontId="44" fillId="13" borderId="48" xfId="0" applyFont="1" applyFill="1" applyBorder="1" applyAlignment="1">
      <alignment vertical="top"/>
    </xf>
    <xf numFmtId="0" fontId="44" fillId="13" borderId="48" xfId="0" applyFont="1" applyFill="1" applyBorder="1" applyAlignment="1">
      <alignment horizontal="center" vertical="center"/>
    </xf>
    <xf numFmtId="0" fontId="44" fillId="13" borderId="48" xfId="0" applyFont="1" applyFill="1" applyBorder="1" applyAlignment="1">
      <alignment vertical="center"/>
    </xf>
    <xf numFmtId="0" fontId="44" fillId="13" borderId="49" xfId="0" applyFont="1" applyFill="1" applyBorder="1" applyAlignment="1">
      <alignment vertical="top"/>
    </xf>
    <xf numFmtId="0" fontId="0" fillId="20" borderId="50" xfId="0" applyFill="1" applyBorder="1"/>
    <xf numFmtId="0" fontId="6" fillId="20" borderId="45" xfId="0" applyFont="1" applyFill="1" applyBorder="1" applyAlignment="1">
      <alignment vertical="center"/>
    </xf>
    <xf numFmtId="0" fontId="0" fillId="13" borderId="47" xfId="0" applyFill="1" applyBorder="1"/>
    <xf numFmtId="0" fontId="0" fillId="13" borderId="47" xfId="0" applyFill="1" applyBorder="1" applyAlignment="1">
      <alignment vertical="center"/>
    </xf>
    <xf numFmtId="0" fontId="0" fillId="20" borderId="47" xfId="0" applyFill="1" applyBorder="1" applyAlignment="1">
      <alignment vertical="center"/>
    </xf>
    <xf numFmtId="14" fontId="0" fillId="13" borderId="19" xfId="0" applyNumberFormat="1" applyFill="1" applyBorder="1" applyAlignment="1">
      <alignment horizontal="left" vertical="center"/>
    </xf>
    <xf numFmtId="0" fontId="4" fillId="13" borderId="51" xfId="0" applyFont="1" applyFill="1" applyBorder="1" applyAlignment="1">
      <alignment vertical="center"/>
    </xf>
    <xf numFmtId="0" fontId="2" fillId="13" borderId="46" xfId="0" applyFont="1" applyFill="1" applyBorder="1"/>
    <xf numFmtId="0" fontId="2" fillId="13" borderId="0" xfId="0" applyFont="1" applyFill="1" applyAlignment="1">
      <alignment vertical="center" wrapText="1"/>
    </xf>
    <xf numFmtId="0" fontId="44" fillId="13" borderId="47" xfId="0" applyFont="1" applyFill="1" applyBorder="1" applyAlignment="1">
      <alignment vertical="top"/>
    </xf>
    <xf numFmtId="0" fontId="44" fillId="13" borderId="52" xfId="0" applyFont="1" applyFill="1" applyBorder="1" applyAlignment="1">
      <alignment vertical="top"/>
    </xf>
    <xf numFmtId="0" fontId="2" fillId="18" borderId="25" xfId="0" applyFont="1" applyFill="1" applyBorder="1"/>
    <xf numFmtId="0" fontId="38" fillId="13" borderId="0" xfId="0" applyFont="1" applyFill="1" applyAlignment="1">
      <alignment horizontal="justify" vertical="top" wrapText="1"/>
    </xf>
    <xf numFmtId="14" fontId="0" fillId="17" borderId="53" xfId="0" applyNumberFormat="1" applyFill="1" applyBorder="1" applyAlignment="1">
      <alignment horizontal="center"/>
    </xf>
    <xf numFmtId="0" fontId="52" fillId="13" borderId="0" xfId="0" applyFont="1" applyFill="1" applyAlignment="1">
      <alignment vertical="top"/>
    </xf>
    <xf numFmtId="0" fontId="38" fillId="13" borderId="0" xfId="0" applyFont="1" applyFill="1" applyAlignment="1">
      <alignment horizontal="center" vertical="top" wrapText="1"/>
    </xf>
    <xf numFmtId="0" fontId="0" fillId="0" borderId="0" xfId="0" applyAlignment="1">
      <alignment wrapText="1"/>
    </xf>
    <xf numFmtId="0" fontId="0" fillId="26" borderId="0" xfId="0" applyFill="1"/>
    <xf numFmtId="0" fontId="0" fillId="27" borderId="0" xfId="0" applyFill="1" applyAlignment="1">
      <alignment vertical="center"/>
    </xf>
    <xf numFmtId="0" fontId="32" fillId="27" borderId="0" xfId="0" applyFont="1" applyFill="1" applyAlignment="1">
      <alignment vertical="top"/>
    </xf>
    <xf numFmtId="0" fontId="45" fillId="14" borderId="0" xfId="0" applyFont="1" applyFill="1" applyAlignment="1">
      <alignment horizontal="left" vertical="center" wrapText="1"/>
    </xf>
    <xf numFmtId="0" fontId="0" fillId="0" borderId="0" xfId="0" quotePrefix="1"/>
    <xf numFmtId="0" fontId="20" fillId="0" borderId="8" xfId="21" applyFont="1" applyBorder="1" applyAlignment="1">
      <alignment wrapText="1"/>
    </xf>
    <xf numFmtId="0" fontId="4" fillId="16" borderId="13" xfId="0" applyFont="1" applyFill="1" applyBorder="1" applyAlignment="1">
      <alignment horizontal="left" wrapText="1"/>
    </xf>
    <xf numFmtId="0" fontId="38" fillId="13" borderId="0" xfId="0" applyFont="1" applyFill="1" applyAlignment="1">
      <alignment horizontal="left" wrapText="1"/>
    </xf>
    <xf numFmtId="0" fontId="39" fillId="13" borderId="0" xfId="0" applyFont="1" applyFill="1" applyAlignment="1">
      <alignment horizontal="left" wrapText="1"/>
    </xf>
    <xf numFmtId="0" fontId="40" fillId="13" borderId="0" xfId="15" applyFont="1" applyFill="1" applyAlignment="1" applyProtection="1">
      <alignment horizontal="left" wrapText="1"/>
    </xf>
    <xf numFmtId="0" fontId="4" fillId="23" borderId="12" xfId="0" applyFont="1" applyFill="1" applyBorder="1" applyAlignment="1">
      <alignment horizontal="left" vertical="center" wrapText="1"/>
    </xf>
    <xf numFmtId="0" fontId="4" fillId="13" borderId="12" xfId="0" applyFont="1" applyFill="1" applyBorder="1" applyAlignment="1">
      <alignment horizontal="left" vertical="center" wrapText="1"/>
    </xf>
    <xf numFmtId="0" fontId="2" fillId="13" borderId="0" xfId="0" applyFont="1" applyFill="1" applyAlignment="1">
      <alignment vertical="top" wrapText="1"/>
    </xf>
    <xf numFmtId="0" fontId="0" fillId="13" borderId="0" xfId="0" applyFill="1" applyAlignment="1">
      <alignment horizontal="center" vertical="center" wrapText="1"/>
    </xf>
    <xf numFmtId="0" fontId="2" fillId="27" borderId="40" xfId="0" applyFont="1" applyFill="1" applyBorder="1" applyAlignment="1">
      <alignment horizontal="center" vertical="center" wrapText="1"/>
    </xf>
    <xf numFmtId="0" fontId="33" fillId="13" borderId="44" xfId="0" applyFont="1" applyFill="1" applyBorder="1" applyAlignment="1">
      <alignment vertical="center"/>
    </xf>
    <xf numFmtId="10" fontId="2" fillId="28" borderId="40" xfId="19" applyNumberFormat="1" applyFont="1" applyFill="1" applyBorder="1" applyAlignment="1" applyProtection="1">
      <alignment horizontal="center" vertical="center" wrapText="1"/>
    </xf>
    <xf numFmtId="0" fontId="44" fillId="13" borderId="44" xfId="0" applyFont="1" applyFill="1" applyBorder="1" applyAlignment="1">
      <alignment vertical="top"/>
    </xf>
    <xf numFmtId="0" fontId="4" fillId="28" borderId="42" xfId="0" applyFont="1" applyFill="1" applyBorder="1" applyAlignment="1">
      <alignment vertical="center"/>
    </xf>
    <xf numFmtId="0" fontId="5" fillId="13" borderId="0" xfId="0" applyFont="1" applyFill="1" applyAlignment="1">
      <alignment vertical="center" wrapText="1"/>
    </xf>
    <xf numFmtId="0" fontId="23" fillId="13" borderId="0" xfId="0" applyFont="1" applyFill="1" applyAlignment="1">
      <alignment vertical="center" wrapText="1"/>
    </xf>
    <xf numFmtId="0" fontId="49" fillId="13" borderId="0" xfId="0" applyFont="1" applyFill="1" applyAlignment="1">
      <alignment vertical="center" wrapText="1"/>
    </xf>
    <xf numFmtId="0" fontId="0" fillId="14" borderId="40" xfId="0" applyFill="1" applyBorder="1" applyAlignment="1">
      <alignment vertical="center"/>
    </xf>
    <xf numFmtId="0" fontId="30" fillId="13" borderId="44" xfId="0" applyFont="1" applyFill="1" applyBorder="1" applyAlignment="1">
      <alignment vertical="center" wrapText="1"/>
    </xf>
    <xf numFmtId="0" fontId="30" fillId="20" borderId="0" xfId="0" applyFont="1" applyFill="1" applyAlignment="1">
      <alignment vertical="center" wrapText="1"/>
    </xf>
    <xf numFmtId="0" fontId="0" fillId="14" borderId="0" xfId="0" applyFill="1" applyAlignment="1">
      <alignment vertical="center" wrapText="1"/>
    </xf>
    <xf numFmtId="0" fontId="0" fillId="13" borderId="47" xfId="0" applyFill="1" applyBorder="1" applyAlignment="1">
      <alignment vertical="center" wrapText="1"/>
    </xf>
    <xf numFmtId="49" fontId="28" fillId="13" borderId="0" xfId="0" applyNumberFormat="1" applyFont="1" applyFill="1" applyAlignment="1">
      <alignment vertical="center"/>
    </xf>
    <xf numFmtId="0" fontId="36" fillId="13" borderId="0" xfId="0" applyFont="1" applyFill="1" applyAlignment="1">
      <alignment vertical="center" wrapText="1"/>
    </xf>
    <xf numFmtId="0" fontId="52" fillId="13" borderId="44" xfId="0" applyFont="1" applyFill="1" applyBorder="1" applyAlignment="1">
      <alignment vertical="center" wrapText="1"/>
    </xf>
    <xf numFmtId="0" fontId="44" fillId="14" borderId="0" xfId="0" applyFont="1" applyFill="1" applyAlignment="1">
      <alignment vertical="center"/>
    </xf>
    <xf numFmtId="0" fontId="44" fillId="13" borderId="47" xfId="0" applyFont="1" applyFill="1" applyBorder="1" applyAlignment="1">
      <alignment vertical="center"/>
    </xf>
    <xf numFmtId="0" fontId="44" fillId="13" borderId="44" xfId="0" applyFont="1" applyFill="1" applyBorder="1" applyAlignment="1">
      <alignment vertical="center"/>
    </xf>
    <xf numFmtId="0" fontId="44" fillId="13" borderId="51" xfId="0" applyFont="1" applyFill="1" applyBorder="1" applyAlignment="1">
      <alignment vertical="center"/>
    </xf>
    <xf numFmtId="0" fontId="44" fillId="13" borderId="54" xfId="0" applyFont="1" applyFill="1" applyBorder="1" applyAlignment="1">
      <alignment vertical="center"/>
    </xf>
    <xf numFmtId="0" fontId="2" fillId="13" borderId="55" xfId="0" applyFont="1" applyFill="1" applyBorder="1" applyAlignment="1">
      <alignment horizontal="center" vertical="center" wrapText="1"/>
    </xf>
    <xf numFmtId="0" fontId="2" fillId="13" borderId="51" xfId="0" applyFont="1" applyFill="1" applyBorder="1" applyAlignment="1">
      <alignment horizontal="center" vertical="center" wrapText="1"/>
    </xf>
    <xf numFmtId="0" fontId="2" fillId="13" borderId="51" xfId="0" applyFont="1" applyFill="1" applyBorder="1" applyAlignment="1">
      <alignment vertical="center" wrapText="1"/>
    </xf>
    <xf numFmtId="0" fontId="2" fillId="13" borderId="54" xfId="0" quotePrefix="1" applyFont="1" applyFill="1" applyBorder="1" applyAlignment="1">
      <alignment horizontal="center" vertical="center" wrapText="1"/>
    </xf>
    <xf numFmtId="4" fontId="4" fillId="28" borderId="42" xfId="0" applyNumberFormat="1" applyFont="1" applyFill="1" applyBorder="1" applyAlignment="1">
      <alignment horizontal="center" vertical="center" wrapText="1"/>
    </xf>
    <xf numFmtId="0" fontId="31" fillId="13" borderId="0" xfId="0" applyFont="1" applyFill="1" applyAlignment="1">
      <alignment horizontal="center" vertical="center"/>
    </xf>
    <xf numFmtId="0" fontId="44" fillId="27" borderId="0" xfId="0" applyFont="1" applyFill="1" applyAlignment="1">
      <alignment vertical="top"/>
    </xf>
    <xf numFmtId="0" fontId="44" fillId="27" borderId="0" xfId="0" applyFont="1" applyFill="1" applyAlignment="1">
      <alignment horizontal="center" vertical="center"/>
    </xf>
    <xf numFmtId="0" fontId="44" fillId="27" borderId="0" xfId="0" applyFont="1" applyFill="1" applyAlignment="1">
      <alignment vertical="center"/>
    </xf>
    <xf numFmtId="0" fontId="2" fillId="13" borderId="47" xfId="0" applyFont="1" applyFill="1" applyBorder="1" applyAlignment="1">
      <alignment vertical="center"/>
    </xf>
    <xf numFmtId="0" fontId="44" fillId="26" borderId="0" xfId="0" applyFont="1" applyFill="1" applyAlignment="1">
      <alignment vertical="center"/>
    </xf>
    <xf numFmtId="0" fontId="38" fillId="13" borderId="0" xfId="0" applyFont="1" applyFill="1" applyAlignment="1">
      <alignment horizontal="center" vertical="center"/>
    </xf>
    <xf numFmtId="10" fontId="2" fillId="29" borderId="40" xfId="19" applyNumberFormat="1" applyFont="1" applyFill="1" applyBorder="1" applyAlignment="1" applyProtection="1">
      <alignment horizontal="center" vertical="center" wrapText="1"/>
      <protection locked="0"/>
    </xf>
    <xf numFmtId="3" fontId="2" fillId="29" borderId="40" xfId="0" applyNumberFormat="1" applyFont="1" applyFill="1" applyBorder="1" applyAlignment="1" applyProtection="1">
      <alignment horizontal="center" vertical="center" wrapText="1"/>
      <protection locked="0"/>
    </xf>
    <xf numFmtId="0" fontId="52" fillId="13" borderId="44" xfId="0" applyFont="1" applyFill="1" applyBorder="1"/>
    <xf numFmtId="0" fontId="36" fillId="13" borderId="0" xfId="0" applyFont="1" applyFill="1" applyAlignment="1">
      <alignment horizontal="left" vertical="center" wrapText="1"/>
    </xf>
    <xf numFmtId="0" fontId="4" fillId="13" borderId="51" xfId="0" applyFont="1" applyFill="1" applyBorder="1" applyAlignment="1">
      <alignment horizontal="left" vertical="center" wrapText="1"/>
    </xf>
    <xf numFmtId="0" fontId="21" fillId="13" borderId="46" xfId="0" applyFont="1" applyFill="1" applyBorder="1" applyAlignment="1">
      <alignment horizontal="left" vertical="center" wrapText="1"/>
    </xf>
    <xf numFmtId="0" fontId="2" fillId="13" borderId="0" xfId="0" applyFont="1" applyFill="1" applyAlignment="1">
      <alignment horizontal="left" vertical="center"/>
    </xf>
    <xf numFmtId="0" fontId="4" fillId="13" borderId="0" xfId="0" applyFont="1" applyFill="1" applyAlignment="1">
      <alignment horizontal="left" vertical="center"/>
    </xf>
    <xf numFmtId="0" fontId="4" fillId="13" borderId="51" xfId="0" applyFont="1" applyFill="1" applyBorder="1" applyAlignment="1">
      <alignment horizontal="left" vertical="center"/>
    </xf>
    <xf numFmtId="0" fontId="4" fillId="13" borderId="0" xfId="0" quotePrefix="1" applyFont="1" applyFill="1" applyAlignment="1">
      <alignment horizontal="center" vertical="center"/>
    </xf>
    <xf numFmtId="0" fontId="21" fillId="13" borderId="50" xfId="0" applyFont="1" applyFill="1" applyBorder="1" applyAlignment="1">
      <alignment horizontal="left" vertical="center" wrapText="1"/>
    </xf>
    <xf numFmtId="0" fontId="21" fillId="13" borderId="56" xfId="0" applyFont="1" applyFill="1" applyBorder="1" applyAlignment="1">
      <alignment horizontal="center" vertical="center" wrapText="1"/>
    </xf>
    <xf numFmtId="0" fontId="0" fillId="20" borderId="0" xfId="0" applyFill="1" applyAlignment="1">
      <alignment vertical="center"/>
    </xf>
    <xf numFmtId="0" fontId="21" fillId="13" borderId="37" xfId="0" applyFont="1" applyFill="1" applyBorder="1" applyAlignment="1">
      <alignment horizontal="left" vertical="center" wrapText="1"/>
    </xf>
    <xf numFmtId="0" fontId="21" fillId="13" borderId="56" xfId="0" applyFont="1" applyFill="1" applyBorder="1" applyAlignment="1">
      <alignment horizontal="left" vertical="center" wrapText="1"/>
    </xf>
    <xf numFmtId="0" fontId="21" fillId="13" borderId="57" xfId="0" applyFont="1" applyFill="1" applyBorder="1" applyAlignment="1">
      <alignment horizontal="left" vertical="center" wrapText="1"/>
    </xf>
    <xf numFmtId="0" fontId="0" fillId="27" borderId="0" xfId="0" applyFill="1"/>
    <xf numFmtId="0" fontId="2" fillId="29" borderId="40" xfId="0" applyFont="1" applyFill="1" applyBorder="1" applyAlignment="1" applyProtection="1">
      <alignment vertical="top" wrapText="1"/>
      <protection locked="0"/>
    </xf>
    <xf numFmtId="0" fontId="0" fillId="0" borderId="0" xfId="0" applyAlignment="1">
      <alignment vertical="center" wrapText="1"/>
    </xf>
    <xf numFmtId="0" fontId="0" fillId="27" borderId="0" xfId="0" applyFill="1" applyAlignment="1">
      <alignment vertical="center" wrapText="1"/>
    </xf>
    <xf numFmtId="1" fontId="27" fillId="29" borderId="58" xfId="0" applyNumberFormat="1" applyFont="1" applyFill="1" applyBorder="1" applyAlignment="1" applyProtection="1">
      <alignment horizontal="center" vertical="center" wrapText="1"/>
      <protection locked="0"/>
    </xf>
    <xf numFmtId="1" fontId="27" fillId="29" borderId="59" xfId="0" applyNumberFormat="1" applyFont="1" applyFill="1" applyBorder="1" applyAlignment="1" applyProtection="1">
      <alignment horizontal="center" vertical="center" wrapText="1"/>
      <protection locked="0"/>
    </xf>
    <xf numFmtId="1" fontId="27" fillId="29" borderId="60" xfId="0" applyNumberFormat="1" applyFont="1" applyFill="1" applyBorder="1" applyAlignment="1" applyProtection="1">
      <alignment horizontal="center" vertical="center" wrapText="1"/>
      <protection locked="0"/>
    </xf>
    <xf numFmtId="9" fontId="30" fillId="20" borderId="0" xfId="0" applyNumberFormat="1" applyFont="1" applyFill="1" applyAlignment="1">
      <alignment vertical="center" wrapText="1"/>
    </xf>
    <xf numFmtId="164" fontId="0" fillId="27" borderId="0" xfId="0" applyNumberFormat="1" applyFill="1" applyAlignment="1">
      <alignment vertical="center"/>
    </xf>
    <xf numFmtId="1" fontId="27" fillId="29" borderId="61" xfId="0" applyNumberFormat="1" applyFont="1" applyFill="1" applyBorder="1" applyAlignment="1" applyProtection="1">
      <alignment horizontal="center" vertical="center" wrapText="1"/>
      <protection locked="0"/>
    </xf>
    <xf numFmtId="1" fontId="27" fillId="29" borderId="62" xfId="0" applyNumberFormat="1" applyFont="1" applyFill="1" applyBorder="1" applyAlignment="1" applyProtection="1">
      <alignment horizontal="center" vertical="center" wrapText="1"/>
      <protection locked="0"/>
    </xf>
    <xf numFmtId="1" fontId="27" fillId="29" borderId="63" xfId="0" applyNumberFormat="1" applyFont="1" applyFill="1" applyBorder="1" applyAlignment="1" applyProtection="1">
      <alignment horizontal="center" vertical="center" wrapText="1"/>
      <protection locked="0"/>
    </xf>
    <xf numFmtId="0" fontId="21" fillId="13" borderId="64" xfId="0" applyFont="1" applyFill="1" applyBorder="1" applyAlignment="1">
      <alignment horizontal="center" vertical="center" wrapText="1"/>
    </xf>
    <xf numFmtId="0" fontId="21" fillId="13" borderId="60" xfId="0" applyFont="1" applyFill="1" applyBorder="1" applyAlignment="1">
      <alignment horizontal="center" vertical="center" wrapText="1"/>
    </xf>
    <xf numFmtId="4" fontId="2" fillId="28" borderId="65" xfId="0" applyNumberFormat="1" applyFont="1" applyFill="1" applyBorder="1" applyAlignment="1">
      <alignment horizontal="center" vertical="center" wrapText="1"/>
    </xf>
    <xf numFmtId="4" fontId="2" fillId="28" borderId="66" xfId="0" applyNumberFormat="1" applyFont="1" applyFill="1" applyBorder="1" applyAlignment="1">
      <alignment horizontal="center" vertical="center" wrapText="1"/>
    </xf>
    <xf numFmtId="4" fontId="2" fillId="28" borderId="67" xfId="0" applyNumberFormat="1" applyFont="1" applyFill="1" applyBorder="1" applyAlignment="1">
      <alignment horizontal="center" vertical="center" wrapText="1"/>
    </xf>
    <xf numFmtId="0" fontId="2" fillId="26" borderId="65" xfId="0" applyFont="1" applyFill="1" applyBorder="1" applyAlignment="1">
      <alignment horizontal="center" vertical="center"/>
    </xf>
    <xf numFmtId="0" fontId="0" fillId="14" borderId="67" xfId="0" applyFill="1" applyBorder="1" applyAlignment="1">
      <alignment horizontal="center"/>
    </xf>
    <xf numFmtId="0" fontId="21" fillId="13" borderId="60" xfId="0" applyFont="1" applyFill="1" applyBorder="1" applyAlignment="1">
      <alignment horizontal="left" vertical="center" wrapText="1"/>
    </xf>
    <xf numFmtId="4" fontId="27" fillId="29" borderId="39" xfId="0" applyNumberFormat="1" applyFont="1" applyFill="1" applyBorder="1" applyAlignment="1" applyProtection="1">
      <alignment horizontal="center" vertical="center" wrapText="1"/>
      <protection locked="0"/>
    </xf>
    <xf numFmtId="4" fontId="27" fillId="29" borderId="38" xfId="0" applyNumberFormat="1" applyFont="1" applyFill="1" applyBorder="1" applyAlignment="1" applyProtection="1">
      <alignment horizontal="center" vertical="center" wrapText="1"/>
      <protection locked="0"/>
    </xf>
    <xf numFmtId="4" fontId="27" fillId="29" borderId="37" xfId="0" applyNumberFormat="1" applyFont="1" applyFill="1" applyBorder="1" applyAlignment="1" applyProtection="1">
      <alignment horizontal="center" vertical="center" wrapText="1"/>
      <protection locked="0"/>
    </xf>
    <xf numFmtId="49" fontId="2" fillId="20" borderId="40" xfId="0" applyNumberFormat="1" applyFont="1" applyFill="1" applyBorder="1" applyAlignment="1">
      <alignment horizontal="center"/>
    </xf>
    <xf numFmtId="0" fontId="23" fillId="0" borderId="0" xfId="0" applyFont="1"/>
    <xf numFmtId="0" fontId="2" fillId="26" borderId="0" xfId="0" applyFont="1" applyFill="1"/>
    <xf numFmtId="10" fontId="51" fillId="20" borderId="0" xfId="0" applyNumberFormat="1" applyFont="1" applyFill="1" applyAlignment="1">
      <alignment horizontal="center"/>
    </xf>
    <xf numFmtId="0" fontId="53" fillId="28" borderId="68" xfId="0" applyFont="1" applyFill="1" applyBorder="1" applyAlignment="1">
      <alignment horizontal="center" vertical="center" wrapText="1"/>
    </xf>
    <xf numFmtId="0" fontId="2" fillId="20" borderId="0" xfId="0" applyFont="1" applyFill="1" applyAlignment="1">
      <alignment horizontal="left"/>
    </xf>
    <xf numFmtId="0" fontId="39" fillId="13" borderId="0" xfId="0" applyFont="1" applyFill="1" applyAlignment="1">
      <alignment vertical="top" wrapText="1"/>
    </xf>
    <xf numFmtId="0" fontId="45" fillId="14" borderId="0" xfId="0" applyFont="1" applyFill="1" applyAlignment="1">
      <alignment vertical="center" wrapText="1"/>
    </xf>
    <xf numFmtId="0" fontId="0" fillId="0" borderId="0" xfId="0" applyAlignment="1">
      <alignment horizontal="center" vertical="top"/>
    </xf>
    <xf numFmtId="0" fontId="4" fillId="23" borderId="12" xfId="0" applyFont="1" applyFill="1" applyBorder="1" applyAlignment="1">
      <alignment horizontal="left" vertical="center" wrapText="1" indent="1"/>
    </xf>
    <xf numFmtId="0" fontId="7" fillId="0" borderId="0" xfId="15" applyAlignment="1" applyProtection="1"/>
    <xf numFmtId="0" fontId="4" fillId="16" borderId="13" xfId="0" applyFont="1" applyFill="1" applyBorder="1" applyAlignment="1">
      <alignment horizontal="left"/>
    </xf>
    <xf numFmtId="0" fontId="7" fillId="0" borderId="0" xfId="15" applyFill="1" applyAlignment="1" applyProtection="1"/>
    <xf numFmtId="0" fontId="2" fillId="13" borderId="0" xfId="0" applyFont="1" applyFill="1" applyAlignment="1">
      <alignment horizontal="left" vertical="top" wrapText="1"/>
    </xf>
    <xf numFmtId="0" fontId="54" fillId="0" borderId="0" xfId="0" applyFont="1" applyAlignment="1">
      <alignment horizontal="justify" vertical="center"/>
    </xf>
    <xf numFmtId="0" fontId="7" fillId="0" borderId="0" xfId="15" applyAlignment="1" applyProtection="1">
      <alignment horizontal="left" vertical="center" indent="4"/>
    </xf>
    <xf numFmtId="0" fontId="38" fillId="13" borderId="0" xfId="0" applyFont="1" applyFill="1" applyAlignment="1">
      <alignment horizontal="left"/>
    </xf>
    <xf numFmtId="0" fontId="4" fillId="13" borderId="0" xfId="0" applyFont="1" applyFill="1" applyAlignment="1">
      <alignment horizontal="left"/>
    </xf>
    <xf numFmtId="0" fontId="7" fillId="16" borderId="0" xfId="15" applyFill="1" applyAlignment="1" applyProtection="1">
      <alignment horizontal="left" vertical="top" wrapText="1"/>
    </xf>
    <xf numFmtId="0" fontId="4" fillId="13" borderId="0" xfId="0" applyFont="1" applyFill="1" applyAlignment="1">
      <alignment horizontal="center" vertical="center" wrapText="1"/>
    </xf>
    <xf numFmtId="0" fontId="4" fillId="32" borderId="12" xfId="0" applyFont="1" applyFill="1" applyBorder="1" applyAlignment="1">
      <alignment horizontal="center"/>
    </xf>
    <xf numFmtId="0" fontId="4" fillId="32" borderId="14" xfId="0" applyFont="1" applyFill="1" applyBorder="1" applyAlignment="1">
      <alignment horizontal="center"/>
    </xf>
    <xf numFmtId="0" fontId="2" fillId="13" borderId="0" xfId="0" applyFont="1" applyFill="1" applyAlignment="1">
      <alignment vertical="top" wrapText="1"/>
    </xf>
    <xf numFmtId="0" fontId="39" fillId="13" borderId="0" xfId="0" applyFont="1" applyFill="1" applyAlignment="1">
      <alignment horizontal="justify" vertical="top" wrapText="1"/>
    </xf>
    <xf numFmtId="0" fontId="7" fillId="0" borderId="0" xfId="15" applyAlignment="1" applyProtection="1"/>
    <xf numFmtId="0" fontId="7" fillId="13" borderId="0" xfId="15" applyFill="1" applyAlignment="1" applyProtection="1">
      <alignment horizontal="left" vertical="top" wrapText="1"/>
    </xf>
    <xf numFmtId="0" fontId="7" fillId="13" borderId="0" xfId="15" applyFill="1" applyAlignment="1" applyProtection="1">
      <alignment vertical="top" wrapText="1"/>
    </xf>
    <xf numFmtId="0" fontId="4" fillId="32" borderId="13" xfId="0" applyFont="1" applyFill="1" applyBorder="1" applyAlignment="1">
      <alignment horizontal="center"/>
    </xf>
    <xf numFmtId="0" fontId="7" fillId="32" borderId="12" xfId="15" applyFill="1" applyBorder="1" applyAlignment="1" applyProtection="1">
      <alignment horizontal="center"/>
    </xf>
    <xf numFmtId="0" fontId="7" fillId="32" borderId="14" xfId="15" applyFill="1" applyBorder="1" applyAlignment="1" applyProtection="1">
      <alignment horizontal="center"/>
    </xf>
    <xf numFmtId="0" fontId="9" fillId="13" borderId="0" xfId="0" applyFont="1" applyFill="1" applyAlignment="1">
      <alignment vertical="top" wrapText="1"/>
    </xf>
    <xf numFmtId="0" fontId="4" fillId="32" borderId="50" xfId="0" applyFont="1" applyFill="1" applyBorder="1" applyAlignment="1">
      <alignment horizontal="center" vertical="top" wrapText="1"/>
    </xf>
    <xf numFmtId="0" fontId="0" fillId="32" borderId="46" xfId="0" applyFill="1" applyBorder="1" applyAlignment="1">
      <alignment horizontal="center" vertical="top" wrapText="1"/>
    </xf>
    <xf numFmtId="0" fontId="0" fillId="32" borderId="47" xfId="0" applyFill="1" applyBorder="1" applyAlignment="1">
      <alignment horizontal="center" vertical="top" wrapText="1"/>
    </xf>
    <xf numFmtId="0" fontId="0" fillId="32" borderId="44" xfId="0" applyFill="1" applyBorder="1" applyAlignment="1">
      <alignment horizontal="center" vertical="top" wrapText="1"/>
    </xf>
    <xf numFmtId="0" fontId="0" fillId="32" borderId="52" xfId="0" applyFill="1" applyBorder="1" applyAlignment="1">
      <alignment horizontal="center" vertical="top" wrapText="1"/>
    </xf>
    <xf numFmtId="0" fontId="0" fillId="32" borderId="49" xfId="0" applyFill="1" applyBorder="1" applyAlignment="1">
      <alignment horizontal="center" vertical="top" wrapText="1"/>
    </xf>
    <xf numFmtId="0" fontId="7" fillId="32" borderId="69" xfId="15" applyFill="1" applyBorder="1" applyAlignment="1" applyProtection="1">
      <alignment horizontal="center" vertical="top" wrapText="1"/>
    </xf>
    <xf numFmtId="0" fontId="7" fillId="32" borderId="71" xfId="15" applyFill="1" applyBorder="1" applyAlignment="1" applyProtection="1">
      <alignment horizontal="center" vertical="top" wrapText="1"/>
    </xf>
    <xf numFmtId="0" fontId="7" fillId="32" borderId="72" xfId="15" applyFill="1" applyBorder="1" applyAlignment="1" applyProtection="1">
      <alignment horizontal="center" vertical="top" wrapText="1"/>
    </xf>
    <xf numFmtId="0" fontId="38" fillId="13" borderId="0" xfId="0" applyFont="1" applyFill="1" applyAlignment="1">
      <alignment horizontal="justify" vertical="top" wrapText="1"/>
    </xf>
    <xf numFmtId="0" fontId="0" fillId="13" borderId="39" xfId="0" applyFill="1" applyBorder="1" applyAlignment="1">
      <alignment vertical="center" wrapText="1"/>
    </xf>
    <xf numFmtId="0" fontId="0" fillId="13" borderId="32" xfId="0" applyFill="1" applyBorder="1" applyAlignment="1">
      <alignment vertical="center" wrapText="1"/>
    </xf>
    <xf numFmtId="0" fontId="0" fillId="13" borderId="75" xfId="0" applyFill="1" applyBorder="1" applyAlignment="1">
      <alignment vertical="center" wrapText="1"/>
    </xf>
    <xf numFmtId="0" fontId="0" fillId="13" borderId="37" xfId="0" applyFill="1" applyBorder="1" applyAlignment="1">
      <alignment vertical="center" wrapText="1"/>
    </xf>
    <xf numFmtId="0" fontId="0" fillId="13" borderId="29" xfId="0" applyFill="1" applyBorder="1" applyAlignment="1">
      <alignment vertical="center" wrapText="1"/>
    </xf>
    <xf numFmtId="0" fontId="0" fillId="13" borderId="76" xfId="0" applyFill="1" applyBorder="1" applyAlignment="1">
      <alignment vertical="center" wrapText="1"/>
    </xf>
    <xf numFmtId="0" fontId="0" fillId="13" borderId="38" xfId="0" applyFill="1" applyBorder="1" applyAlignment="1">
      <alignment vertical="center" wrapText="1"/>
    </xf>
    <xf numFmtId="0" fontId="0" fillId="13" borderId="20" xfId="0" applyFill="1" applyBorder="1" applyAlignment="1">
      <alignment vertical="center" wrapText="1"/>
    </xf>
    <xf numFmtId="0" fontId="0" fillId="13" borderId="21" xfId="0" applyFill="1" applyBorder="1" applyAlignment="1">
      <alignment vertical="center" wrapText="1"/>
    </xf>
    <xf numFmtId="0" fontId="45" fillId="14" borderId="0" xfId="0" applyFont="1" applyFill="1" applyAlignment="1">
      <alignment horizontal="left" vertical="center" wrapText="1"/>
    </xf>
    <xf numFmtId="0" fontId="47" fillId="14" borderId="0" xfId="0" applyFont="1" applyFill="1" applyAlignment="1">
      <alignment horizontal="left" vertical="center" wrapText="1"/>
    </xf>
    <xf numFmtId="0" fontId="0" fillId="0" borderId="0" xfId="0" applyAlignment="1">
      <alignment vertical="center" wrapText="1"/>
    </xf>
    <xf numFmtId="0" fontId="2" fillId="30" borderId="0" xfId="0" applyFont="1" applyFill="1" applyAlignment="1">
      <alignment vertical="top" wrapText="1"/>
    </xf>
    <xf numFmtId="0" fontId="44" fillId="30" borderId="0" xfId="0" applyFont="1" applyFill="1" applyAlignment="1">
      <alignment vertical="top" wrapText="1"/>
    </xf>
    <xf numFmtId="0" fontId="41" fillId="13" borderId="0" xfId="0" applyFont="1" applyFill="1" applyAlignment="1">
      <alignment horizontal="left" vertical="top" wrapText="1"/>
    </xf>
    <xf numFmtId="0" fontId="7" fillId="13" borderId="0" xfId="15" applyFill="1" applyAlignment="1" applyProtection="1"/>
    <xf numFmtId="0" fontId="0" fillId="0" borderId="0" xfId="0" applyAlignment="1">
      <alignment vertical="top" wrapText="1"/>
    </xf>
    <xf numFmtId="0" fontId="7" fillId="32" borderId="70" xfId="15" applyFill="1" applyBorder="1" applyAlignment="1" applyProtection="1">
      <alignment horizontal="center" vertical="top" wrapText="1"/>
    </xf>
    <xf numFmtId="0" fontId="7" fillId="32" borderId="73" xfId="15" applyFill="1" applyBorder="1" applyAlignment="1" applyProtection="1">
      <alignment horizontal="center" vertical="top" wrapText="1"/>
    </xf>
    <xf numFmtId="0" fontId="7" fillId="32" borderId="74" xfId="15" applyFill="1" applyBorder="1" applyAlignment="1" applyProtection="1">
      <alignment horizontal="center" vertical="top" wrapText="1"/>
    </xf>
    <xf numFmtId="0" fontId="42" fillId="13" borderId="0" xfId="0" applyFont="1" applyFill="1" applyAlignment="1">
      <alignment horizontal="left" vertical="top" wrapText="1"/>
    </xf>
    <xf numFmtId="0" fontId="25" fillId="13" borderId="0" xfId="0" applyFont="1" applyFill="1" applyAlignment="1">
      <alignment horizontal="left" vertical="top" wrapText="1"/>
    </xf>
    <xf numFmtId="0" fontId="4" fillId="27" borderId="0" xfId="0" applyFont="1" applyFill="1" applyAlignment="1">
      <alignment horizontal="left" vertical="top" wrapText="1"/>
    </xf>
    <xf numFmtId="0" fontId="4" fillId="27" borderId="0" xfId="0" applyFont="1" applyFill="1" applyAlignment="1">
      <alignment vertical="top" wrapText="1"/>
    </xf>
    <xf numFmtId="0" fontId="40" fillId="13" borderId="0" xfId="0" applyFont="1" applyFill="1" applyAlignment="1">
      <alignment horizontal="justify" vertical="top" wrapText="1"/>
    </xf>
    <xf numFmtId="0" fontId="44" fillId="13" borderId="0" xfId="0" applyFont="1" applyFill="1" applyAlignment="1">
      <alignment vertical="top" wrapText="1"/>
    </xf>
    <xf numFmtId="0" fontId="43" fillId="13" borderId="0" xfId="0" applyFont="1" applyFill="1" applyAlignment="1">
      <alignment horizontal="justify" vertical="top" wrapText="1"/>
    </xf>
    <xf numFmtId="0" fontId="44" fillId="13" borderId="0" xfId="0" applyFont="1" applyFill="1" applyAlignment="1">
      <alignment horizontal="justify" vertical="top" wrapText="1"/>
    </xf>
    <xf numFmtId="0" fontId="0" fillId="31" borderId="40" xfId="0" applyFill="1" applyBorder="1" applyAlignment="1">
      <alignment vertical="top" wrapText="1"/>
    </xf>
    <xf numFmtId="0" fontId="0" fillId="32" borderId="40" xfId="0" applyFill="1" applyBorder="1" applyAlignment="1">
      <alignment vertical="top" wrapText="1"/>
    </xf>
    <xf numFmtId="0" fontId="0" fillId="25" borderId="40" xfId="0" applyFill="1" applyBorder="1" applyAlignment="1">
      <alignment vertical="top" wrapText="1"/>
    </xf>
    <xf numFmtId="0" fontId="44" fillId="13" borderId="40" xfId="0" applyFont="1" applyFill="1" applyBorder="1" applyAlignment="1">
      <alignment vertical="top" wrapText="1"/>
    </xf>
    <xf numFmtId="165" fontId="0" fillId="24" borderId="40" xfId="0" applyNumberFormat="1" applyFill="1" applyBorder="1" applyAlignment="1" applyProtection="1">
      <alignment vertical="top" wrapText="1"/>
      <protection locked="0"/>
    </xf>
    <xf numFmtId="0" fontId="44" fillId="13" borderId="40" xfId="0" applyFont="1" applyFill="1" applyBorder="1" applyAlignment="1" applyProtection="1">
      <alignment vertical="top" wrapText="1"/>
      <protection locked="0"/>
    </xf>
    <xf numFmtId="165" fontId="0" fillId="18" borderId="40" xfId="0" applyNumberFormat="1" applyFill="1" applyBorder="1" applyAlignment="1">
      <alignment vertical="top" wrapText="1"/>
    </xf>
    <xf numFmtId="0" fontId="29" fillId="13" borderId="8" xfId="0" applyFont="1" applyFill="1" applyBorder="1" applyAlignment="1">
      <alignment vertical="top" wrapText="1"/>
    </xf>
    <xf numFmtId="0" fontId="4" fillId="23" borderId="12" xfId="0" applyFont="1" applyFill="1" applyBorder="1" applyAlignment="1">
      <alignment horizontal="left" vertical="center" wrapText="1" indent="1"/>
    </xf>
    <xf numFmtId="0" fontId="4" fillId="23" borderId="13" xfId="0" applyFont="1" applyFill="1" applyBorder="1" applyAlignment="1">
      <alignment horizontal="left" vertical="center" wrapText="1" indent="1"/>
    </xf>
    <xf numFmtId="0" fontId="44" fillId="13" borderId="14" xfId="0" applyFont="1" applyFill="1" applyBorder="1" applyAlignment="1">
      <alignment horizontal="left" vertical="center" wrapText="1" indent="1"/>
    </xf>
    <xf numFmtId="0" fontId="43" fillId="13" borderId="0" xfId="0" applyFont="1" applyFill="1" applyAlignment="1">
      <alignment horizontal="left" vertical="top" wrapText="1"/>
    </xf>
    <xf numFmtId="0" fontId="44" fillId="13" borderId="0" xfId="0" applyFont="1" applyFill="1" applyAlignment="1">
      <alignment horizontal="left" vertical="top" wrapText="1"/>
    </xf>
    <xf numFmtId="0" fontId="36" fillId="13" borderId="36" xfId="0" quotePrefix="1" applyFont="1" applyFill="1" applyBorder="1" applyAlignment="1">
      <alignment horizontal="right" vertical="top" wrapText="1"/>
    </xf>
    <xf numFmtId="0" fontId="36" fillId="13" borderId="0" xfId="0" quotePrefix="1" applyFont="1" applyFill="1" applyAlignment="1">
      <alignment horizontal="right" vertical="top" wrapText="1"/>
    </xf>
    <xf numFmtId="0" fontId="5" fillId="13" borderId="0" xfId="0" applyFont="1" applyFill="1" applyAlignment="1">
      <alignment horizontal="left" vertical="top" wrapText="1"/>
    </xf>
    <xf numFmtId="0" fontId="5" fillId="13" borderId="36" xfId="0" applyFont="1" applyFill="1" applyBorder="1" applyAlignment="1">
      <alignment horizontal="left" vertical="top" wrapText="1"/>
    </xf>
    <xf numFmtId="0" fontId="21" fillId="13" borderId="77" xfId="0" applyFont="1" applyFill="1" applyBorder="1" applyAlignment="1">
      <alignment horizontal="center" vertical="center" wrapText="1"/>
    </xf>
    <xf numFmtId="0" fontId="21" fillId="13" borderId="82" xfId="0" applyFont="1" applyFill="1" applyBorder="1" applyAlignment="1">
      <alignment horizontal="center" vertical="center" wrapText="1"/>
    </xf>
    <xf numFmtId="0" fontId="5" fillId="13" borderId="0" xfId="0" applyFont="1" applyFill="1" applyAlignment="1">
      <alignment horizontal="left" vertical="center" wrapText="1"/>
    </xf>
    <xf numFmtId="0" fontId="4" fillId="13" borderId="51" xfId="0" applyFont="1" applyFill="1" applyBorder="1" applyAlignment="1">
      <alignment horizontal="left" vertical="center" wrapText="1"/>
    </xf>
    <xf numFmtId="0" fontId="4" fillId="13" borderId="83" xfId="0" applyFont="1" applyFill="1" applyBorder="1" applyAlignment="1">
      <alignment horizontal="left" vertical="center" wrapText="1"/>
    </xf>
    <xf numFmtId="0" fontId="50" fillId="13" borderId="0" xfId="0" applyFont="1" applyFill="1" applyAlignment="1">
      <alignment horizontal="left" vertical="top" wrapText="1"/>
    </xf>
    <xf numFmtId="0" fontId="2" fillId="13" borderId="0" xfId="0" applyFont="1" applyFill="1" applyAlignment="1">
      <alignment horizontal="right" vertical="center"/>
    </xf>
    <xf numFmtId="0" fontId="2" fillId="13" borderId="26" xfId="0" applyFont="1" applyFill="1" applyBorder="1" applyAlignment="1">
      <alignment horizontal="right" vertical="center"/>
    </xf>
    <xf numFmtId="0" fontId="4" fillId="13" borderId="0" xfId="0" applyFont="1" applyFill="1" applyAlignment="1">
      <alignment horizontal="left" vertical="center" wrapText="1"/>
    </xf>
    <xf numFmtId="0" fontId="3" fillId="22" borderId="0" xfId="0" applyFont="1" applyFill="1" applyAlignment="1">
      <alignment horizontal="left" vertical="center"/>
    </xf>
    <xf numFmtId="0" fontId="4" fillId="32" borderId="50" xfId="0" applyFont="1" applyFill="1" applyBorder="1" applyAlignment="1">
      <alignment horizontal="center" vertical="center" wrapText="1"/>
    </xf>
    <xf numFmtId="0" fontId="2" fillId="32" borderId="45" xfId="0" applyFont="1" applyFill="1" applyBorder="1" applyAlignment="1">
      <alignment horizontal="center" vertical="center" wrapText="1"/>
    </xf>
    <xf numFmtId="0" fontId="2" fillId="32" borderId="46" xfId="0" applyFont="1" applyFill="1" applyBorder="1" applyAlignment="1">
      <alignment horizontal="center" vertical="center" wrapText="1"/>
    </xf>
    <xf numFmtId="0" fontId="0" fillId="32" borderId="47" xfId="0" applyFill="1" applyBorder="1" applyAlignment="1">
      <alignment horizontal="center" vertical="center" wrapText="1"/>
    </xf>
    <xf numFmtId="0" fontId="0" fillId="32" borderId="0" xfId="0" applyFill="1" applyAlignment="1">
      <alignment horizontal="center" vertical="center" wrapText="1"/>
    </xf>
    <xf numFmtId="0" fontId="0" fillId="32" borderId="44" xfId="0" applyFill="1" applyBorder="1" applyAlignment="1">
      <alignment horizontal="center" vertical="center" wrapText="1"/>
    </xf>
    <xf numFmtId="0" fontId="0" fillId="32" borderId="52" xfId="0" applyFill="1" applyBorder="1" applyAlignment="1">
      <alignment horizontal="center" vertical="center" wrapText="1"/>
    </xf>
    <xf numFmtId="0" fontId="0" fillId="32" borderId="48" xfId="0" applyFill="1" applyBorder="1" applyAlignment="1">
      <alignment horizontal="center" vertical="center" wrapText="1"/>
    </xf>
    <xf numFmtId="0" fontId="0" fillId="32" borderId="49" xfId="0" applyFill="1" applyBorder="1" applyAlignment="1">
      <alignment horizontal="center" vertical="center" wrapText="1"/>
    </xf>
    <xf numFmtId="0" fontId="36" fillId="13" borderId="0" xfId="0" applyFont="1" applyFill="1" applyAlignment="1">
      <alignment horizontal="left" vertical="center" wrapText="1"/>
    </xf>
    <xf numFmtId="0" fontId="27" fillId="29" borderId="37" xfId="0" applyFont="1" applyFill="1" applyBorder="1" applyAlignment="1" applyProtection="1">
      <alignment horizontal="left" vertical="center"/>
      <protection locked="0"/>
    </xf>
    <xf numFmtId="0" fontId="27" fillId="29" borderId="29" xfId="0" applyFont="1" applyFill="1" applyBorder="1" applyAlignment="1" applyProtection="1">
      <alignment horizontal="left" vertical="center"/>
      <protection locked="0"/>
    </xf>
    <xf numFmtId="4" fontId="27" fillId="29" borderId="37" xfId="0" applyNumberFormat="1" applyFont="1" applyFill="1" applyBorder="1" applyAlignment="1" applyProtection="1">
      <alignment horizontal="center" vertical="center" wrapText="1"/>
      <protection locked="0"/>
    </xf>
    <xf numFmtId="4" fontId="27" fillId="29" borderId="30" xfId="0" applyNumberFormat="1" applyFont="1" applyFill="1" applyBorder="1" applyAlignment="1" applyProtection="1">
      <alignment horizontal="center" vertical="center" wrapText="1"/>
      <protection locked="0"/>
    </xf>
    <xf numFmtId="4" fontId="27" fillId="29" borderId="39" xfId="0" applyNumberFormat="1" applyFont="1" applyFill="1" applyBorder="1" applyAlignment="1" applyProtection="1">
      <alignment horizontal="center" vertical="center" wrapText="1"/>
      <protection locked="0"/>
    </xf>
    <xf numFmtId="4" fontId="27" fillId="29" borderId="33" xfId="0" applyNumberFormat="1" applyFont="1" applyFill="1" applyBorder="1" applyAlignment="1" applyProtection="1">
      <alignment horizontal="center" vertical="center" wrapText="1"/>
      <protection locked="0"/>
    </xf>
    <xf numFmtId="0" fontId="2" fillId="13" borderId="51" xfId="0" applyFont="1" applyFill="1" applyBorder="1" applyAlignment="1">
      <alignment horizontal="left" vertical="top" wrapText="1"/>
    </xf>
    <xf numFmtId="0" fontId="2" fillId="13" borderId="83" xfId="0" applyFont="1" applyFill="1" applyBorder="1" applyAlignment="1">
      <alignment horizontal="left" vertical="top" wrapText="1"/>
    </xf>
    <xf numFmtId="0" fontId="9" fillId="13" borderId="0" xfId="0" applyFont="1" applyFill="1" applyAlignment="1">
      <alignment horizontal="left" vertical="center" wrapText="1"/>
    </xf>
    <xf numFmtId="4" fontId="27" fillId="29" borderId="38" xfId="0" applyNumberFormat="1" applyFont="1" applyFill="1" applyBorder="1" applyAlignment="1" applyProtection="1">
      <alignment horizontal="center" vertical="center" wrapText="1"/>
      <protection locked="0"/>
    </xf>
    <xf numFmtId="4" fontId="27" fillId="29" borderId="31" xfId="0" applyNumberFormat="1" applyFont="1" applyFill="1" applyBorder="1" applyAlignment="1" applyProtection="1">
      <alignment horizontal="center" vertical="center" wrapText="1"/>
      <protection locked="0"/>
    </xf>
    <xf numFmtId="0" fontId="27" fillId="29" borderId="38" xfId="0" applyFont="1" applyFill="1" applyBorder="1" applyAlignment="1" applyProtection="1">
      <alignment horizontal="left" vertical="center"/>
      <protection locked="0"/>
    </xf>
    <xf numFmtId="0" fontId="27" fillId="29" borderId="20" xfId="0" applyFont="1" applyFill="1" applyBorder="1" applyAlignment="1" applyProtection="1">
      <alignment horizontal="left" vertical="center"/>
      <protection locked="0"/>
    </xf>
    <xf numFmtId="0" fontId="21" fillId="13" borderId="78" xfId="0" applyFont="1" applyFill="1" applyBorder="1" applyAlignment="1">
      <alignment horizontal="center" vertical="center" wrapText="1"/>
    </xf>
    <xf numFmtId="0" fontId="21" fillId="13" borderId="50" xfId="0" applyFont="1" applyFill="1" applyBorder="1" applyAlignment="1">
      <alignment horizontal="center" vertical="center" wrapText="1"/>
    </xf>
    <xf numFmtId="0" fontId="21" fillId="13" borderId="46" xfId="0" applyFont="1" applyFill="1" applyBorder="1" applyAlignment="1">
      <alignment horizontal="center" vertical="center" wrapText="1"/>
    </xf>
    <xf numFmtId="0" fontId="21" fillId="13" borderId="52"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79" xfId="0" applyFont="1" applyFill="1" applyBorder="1" applyAlignment="1">
      <alignment horizontal="center" vertical="center" wrapText="1"/>
    </xf>
    <xf numFmtId="0" fontId="21" fillId="13" borderId="80" xfId="0" applyFont="1" applyFill="1" applyBorder="1" applyAlignment="1">
      <alignment horizontal="center" vertical="center" wrapText="1"/>
    </xf>
    <xf numFmtId="0" fontId="21" fillId="13" borderId="81" xfId="0" applyFont="1" applyFill="1" applyBorder="1" applyAlignment="1">
      <alignment horizontal="center" vertical="center" wrapText="1"/>
    </xf>
    <xf numFmtId="0" fontId="21" fillId="13" borderId="45" xfId="0"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7" fillId="29" borderId="39" xfId="0" applyFont="1" applyFill="1" applyBorder="1" applyAlignment="1" applyProtection="1">
      <alignment horizontal="left" vertical="center"/>
      <protection locked="0"/>
    </xf>
    <xf numFmtId="0" fontId="27" fillId="29" borderId="32" xfId="0" applyFont="1" applyFill="1" applyBorder="1" applyAlignment="1" applyProtection="1">
      <alignment horizontal="left" vertical="center"/>
      <protection locked="0"/>
    </xf>
  </cellXfs>
  <cellStyles count="24">
    <cellStyle name="5x indented GHG Textfiels" xfId="1" xr:uid="{00000000-0005-0000-0000-000000000000}"/>
    <cellStyle name="Accent1" xfId="2" xr:uid="{00000000-0005-0000-0000-000001000000}"/>
    <cellStyle name="Accent2" xfId="3" xr:uid="{00000000-0005-0000-0000-000002000000}"/>
    <cellStyle name="Accent3" xfId="4" xr:uid="{00000000-0005-0000-0000-000003000000}"/>
    <cellStyle name="Accent4" xfId="5" xr:uid="{00000000-0005-0000-0000-000004000000}"/>
    <cellStyle name="Accent5" xfId="6" xr:uid="{00000000-0005-0000-0000-000005000000}"/>
    <cellStyle name="Accent6" xfId="7" xr:uid="{00000000-0005-0000-0000-000006000000}"/>
    <cellStyle name="Bad" xfId="8" xr:uid="{00000000-0005-0000-0000-000007000000}"/>
    <cellStyle name="Check Cell" xfId="9" xr:uid="{00000000-0005-0000-0000-000008000000}"/>
    <cellStyle name="Good" xfId="10" xr:uid="{00000000-0005-0000-0000-000009000000}"/>
    <cellStyle name="Heading 1" xfId="11" xr:uid="{00000000-0005-0000-0000-00000A000000}"/>
    <cellStyle name="Heading 2" xfId="12" xr:uid="{00000000-0005-0000-0000-00000B000000}"/>
    <cellStyle name="Heading 3" xfId="13" xr:uid="{00000000-0005-0000-0000-00000C000000}"/>
    <cellStyle name="Heading 4" xfId="14" xr:uid="{00000000-0005-0000-0000-00000D000000}"/>
    <cellStyle name="Hyperlink" xfId="15" builtinId="8"/>
    <cellStyle name="Linked Cell" xfId="16" xr:uid="{00000000-0005-0000-0000-00000F000000}"/>
    <cellStyle name="Neutral" xfId="17" xr:uid="{00000000-0005-0000-0000-000010000000}"/>
    <cellStyle name="Normal" xfId="0" builtinId="0"/>
    <cellStyle name="Note" xfId="18" xr:uid="{00000000-0005-0000-0000-000011000000}"/>
    <cellStyle name="Per cent" xfId="19" builtinId="5"/>
    <cellStyle name="Standard 2" xfId="20" xr:uid="{00000000-0005-0000-0000-000014000000}"/>
    <cellStyle name="Standard_Outline NIMs template 10-09-30" xfId="21" xr:uid="{00000000-0005-0000-0000-000015000000}"/>
    <cellStyle name="Title" xfId="22" xr:uid="{00000000-0005-0000-0000-000016000000}"/>
    <cellStyle name="Обычный_CRF2002 (1)" xfId="23" xr:uid="{00000000-0005-0000-0000-000017000000}"/>
  </cellStyles>
  <dxfs count="6">
    <dxf>
      <fill>
        <patternFill>
          <bgColor rgb="FFFF000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bgColor indexed="6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500000" mc:Ignorable="a14" a14:legacySpreadsheetColorIndex="80"/>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clima/policies/ets/index_en.htm" TargetMode="External"/><Relationship Id="rId3" Type="http://schemas.openxmlformats.org/officeDocument/2006/relationships/hyperlink" Target="https://eur-lex.europa.eu/eli/dir/2003/87/2018-04-08" TargetMode="External"/><Relationship Id="rId7" Type="http://schemas.openxmlformats.org/officeDocument/2006/relationships/hyperlink" Target="https://ec.europa.eu/clima/eu-action/eu-emissions-trading-system-eu-ets/monitoring-reporting-and-verification-eu-ets-emissions_en" TargetMode="External"/><Relationship Id="rId12" Type="http://schemas.openxmlformats.org/officeDocument/2006/relationships/printerSettings" Target="../printerSettings/printerSettings1.bin"/><Relationship Id="rId2" Type="http://schemas.openxmlformats.org/officeDocument/2006/relationships/hyperlink" Target="http://ec.europa.eu/clima/documentation/ets/docs/decision_benchmarking_15_dec_en.pdf." TargetMode="External"/><Relationship Id="rId1" Type="http://schemas.openxmlformats.org/officeDocument/2006/relationships/hyperlink" Target="https://ec.europa.eu/clima/eu-action/eu-emissions-trading-system-eu-ets/monitoring-reporting-and-verification-eu-ets-emissions_en" TargetMode="External"/><Relationship Id="rId6" Type="http://schemas.openxmlformats.org/officeDocument/2006/relationships/hyperlink" Target="http://eur-lex.europa.eu/en/index.htm" TargetMode="External"/><Relationship Id="rId11" Type="http://schemas.openxmlformats.org/officeDocument/2006/relationships/hyperlink" Target="https://eur-lex.europa.eu/eli/reg_impl/2018/2066/2024-01-01" TargetMode="External"/><Relationship Id="rId5" Type="http://schemas.openxmlformats.org/officeDocument/2006/relationships/hyperlink" Target="https://eur-lex.europa.eu/eli/reg_impl/2018/2066/2021-01-01" TargetMode="External"/><Relationship Id="rId10" Type="http://schemas.openxmlformats.org/officeDocument/2006/relationships/hyperlink" Target="https://ec.europa.eu/clima/eu-action/eu-emissions-trading-system-eu-ets/monitoring-reporting-and-verification-eu-ets-emissions_en" TargetMode="External"/><Relationship Id="rId4" Type="http://schemas.openxmlformats.org/officeDocument/2006/relationships/hyperlink" Target="https://eur-lex.europa.eu/eli/dir/2003/87/2021-01-01" TargetMode="External"/><Relationship Id="rId9" Type="http://schemas.openxmlformats.org/officeDocument/2006/relationships/hyperlink" Target="https://ec.europa.eu/clima/policies/ets_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climate.ec.europa.eu/eu-action/eu-emissions-trading-system-eu-ets/ets2-buildings-road-transport-and-additional-sectors_en" TargetMode="External"/><Relationship Id="rId7" Type="http://schemas.openxmlformats.org/officeDocument/2006/relationships/comments" Target="../comments1.xml"/><Relationship Id="rId2" Type="http://schemas.openxmlformats.org/officeDocument/2006/relationships/hyperlink" Target="https://eur-lex.europa.eu/eli/reg_impl/2018/2066/2022-08-28" TargetMode="External"/><Relationship Id="rId1" Type="http://schemas.openxmlformats.org/officeDocument/2006/relationships/hyperlink" Target="https://eur-lex.europa.eu/legal-content/HR/TXT/HTML/?uri=CELEX:02003L0087-20230605" TargetMode="External"/><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hyperlink" Target="https://mzozt.gov.hr/o-ministarstvu-1065/djelokrug/uprava-za-klimatsku-tranziciju-1879/eu-ets2/9692"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9" tint="0.59999389629810485"/>
    <pageSetUpPr fitToPage="1"/>
  </sheetPr>
  <dimension ref="A1:M80"/>
  <sheetViews>
    <sheetView zoomScaleNormal="100" zoomScaleSheetLayoutView="100" workbookViewId="0">
      <pane ySplit="3" topLeftCell="A51" activePane="bottomLeft" state="frozen"/>
      <selection activeCell="C45" sqref="C45"/>
      <selection pane="bottomLeft" activeCell="E86" sqref="E86"/>
    </sheetView>
  </sheetViews>
  <sheetFormatPr defaultColWidth="11.42578125" defaultRowHeight="12.75" x14ac:dyDescent="0.2"/>
  <cols>
    <col min="1" max="2" width="4.7109375" style="4" customWidth="1"/>
    <col min="3" max="12" width="12.7109375" style="4" customWidth="1"/>
    <col min="13" max="13" width="4.7109375" style="4" customWidth="1"/>
    <col min="14" max="16384" width="11.42578125" style="4"/>
  </cols>
  <sheetData>
    <row r="1" spans="1:13" s="2" customFormat="1" ht="13.5" thickBot="1" x14ac:dyDescent="0.25">
      <c r="A1" s="252"/>
      <c r="B1" s="253"/>
      <c r="C1" s="248" t="str">
        <f>Translations!$B$9</f>
        <v>Navigacijsko područje:</v>
      </c>
      <c r="D1" s="242"/>
      <c r="E1" s="249"/>
      <c r="F1" s="250"/>
      <c r="G1" s="249"/>
      <c r="H1" s="250"/>
      <c r="I1" s="249" t="str">
        <f>Translations!$B$11</f>
        <v>Sljedeći list</v>
      </c>
      <c r="J1" s="250"/>
      <c r="K1" s="241"/>
      <c r="L1" s="242"/>
      <c r="M1" s="1"/>
    </row>
    <row r="2" spans="1:13" s="2" customFormat="1" x14ac:dyDescent="0.2">
      <c r="A2" s="254"/>
      <c r="B2" s="255"/>
      <c r="C2" s="279" t="str">
        <f>Translations!$B$12</f>
        <v>Vrh lista</v>
      </c>
      <c r="D2" s="258"/>
      <c r="E2" s="258"/>
      <c r="F2" s="258"/>
      <c r="G2" s="258"/>
      <c r="H2" s="258"/>
      <c r="I2" s="258"/>
      <c r="J2" s="258"/>
      <c r="K2" s="280"/>
      <c r="L2" s="281"/>
      <c r="M2" s="1"/>
    </row>
    <row r="3" spans="1:13" s="2" customFormat="1" ht="13.5" thickBot="1" x14ac:dyDescent="0.25">
      <c r="A3" s="256"/>
      <c r="B3" s="257"/>
      <c r="C3" s="279"/>
      <c r="D3" s="258"/>
      <c r="E3" s="258"/>
      <c r="F3" s="258"/>
      <c r="G3" s="258"/>
      <c r="H3" s="258"/>
      <c r="I3" s="258"/>
      <c r="J3" s="258"/>
      <c r="K3" s="259"/>
      <c r="L3" s="260"/>
      <c r="M3" s="1"/>
    </row>
    <row r="4" spans="1:13" s="6" customFormat="1" ht="15.75" customHeight="1" x14ac:dyDescent="0.2">
      <c r="B4" s="42"/>
      <c r="C4" s="88"/>
    </row>
    <row r="5" spans="1:13" ht="18" x14ac:dyDescent="0.2">
      <c r="B5" s="251" t="str">
        <f>Translations!$B$13</f>
        <v xml:space="preserve">VODIČI I UVJETI </v>
      </c>
      <c r="C5" s="251"/>
      <c r="D5" s="251"/>
      <c r="E5" s="251"/>
      <c r="F5" s="251"/>
      <c r="G5" s="251"/>
      <c r="H5" s="251"/>
      <c r="I5" s="251"/>
      <c r="J5" s="251"/>
    </row>
    <row r="6" spans="1:13" x14ac:dyDescent="0.2">
      <c r="B6" s="243"/>
      <c r="C6" s="243"/>
      <c r="D6" s="243"/>
      <c r="E6" s="243"/>
      <c r="F6" s="243"/>
      <c r="G6" s="243"/>
      <c r="H6" s="243"/>
      <c r="I6" s="243"/>
      <c r="J6" s="243"/>
      <c r="K6" s="243"/>
      <c r="L6" s="243"/>
    </row>
    <row r="7" spans="1:13" ht="42" customHeight="1" x14ac:dyDescent="0.2">
      <c r="A7" s="54">
        <v>1</v>
      </c>
      <c r="B7" s="244" t="str">
        <f>Translations!$B$48</f>
        <v>Direktiva 2003/87/EZ ("ETS Direktiva") zahtijeva od operatera postrojenja koja su uključena u EU ETS da posjeduju važeću dozvolu za emisiju stakleničkih plinova koju je izdalo relevantno nadležno tijelo te da prate i izvješćuju o svojim emisije, te dati izvješća verificirati u skladu s člankom 15. EU ETS Direktive i Uredbe temeljem tog članka.</v>
      </c>
      <c r="C7" s="244"/>
      <c r="D7" s="244"/>
      <c r="E7" s="244"/>
      <c r="F7" s="244"/>
      <c r="G7" s="244"/>
      <c r="H7" s="244"/>
      <c r="I7" s="244"/>
      <c r="J7" s="244"/>
      <c r="K7" s="244"/>
      <c r="L7" s="244"/>
      <c r="M7" s="132"/>
    </row>
    <row r="8" spans="1:13" ht="12.75" customHeight="1" x14ac:dyDescent="0.2">
      <c r="A8" s="54"/>
      <c r="B8" s="244" t="str">
        <f>Translations!$B$14</f>
        <v>ETS Direktivu možete pogledati ovdje::</v>
      </c>
      <c r="C8" s="244"/>
      <c r="D8" s="244"/>
      <c r="E8" s="244"/>
      <c r="F8" s="244"/>
      <c r="G8" s="244"/>
      <c r="H8" s="244"/>
      <c r="I8" s="244"/>
      <c r="J8" s="244"/>
      <c r="K8" s="244"/>
      <c r="L8" s="244"/>
    </row>
    <row r="9" spans="1:13" ht="12.75" customHeight="1" x14ac:dyDescent="0.2">
      <c r="A9" s="55"/>
      <c r="B9" s="246" t="s">
        <v>263</v>
      </c>
      <c r="C9" s="246"/>
      <c r="D9" s="246"/>
      <c r="E9" s="246"/>
      <c r="F9" s="246"/>
      <c r="G9" s="246"/>
      <c r="H9" s="246"/>
      <c r="I9" s="246"/>
      <c r="J9" s="246"/>
      <c r="K9" s="246"/>
      <c r="L9" s="247"/>
    </row>
    <row r="10" spans="1:13" ht="5.0999999999999996" customHeight="1" x14ac:dyDescent="0.2">
      <c r="A10" s="55"/>
      <c r="B10" s="68"/>
      <c r="C10" s="68"/>
      <c r="D10" s="68"/>
      <c r="E10" s="68"/>
      <c r="F10" s="68"/>
      <c r="G10" s="68"/>
      <c r="H10" s="68"/>
      <c r="I10" s="68"/>
      <c r="J10" s="68"/>
      <c r="K10" s="68"/>
      <c r="L10" s="84"/>
    </row>
    <row r="11" spans="1:13" ht="26.25" customHeight="1" x14ac:dyDescent="0.2">
      <c r="A11" s="54">
        <v>2</v>
      </c>
      <c r="B11" s="244" t="str">
        <f>Translations!$B$98</f>
        <v>Uredba o praćenju i izvješćivanju (Uredba Komisije (EU) br. 2018/2066, s izmjenama i dopunama, dalje u tekstu "MRR") definira daljnje zahtjeve za praćenje i izvješćivanje. MRR se može preuzeti sa:</v>
      </c>
      <c r="C11" s="244"/>
      <c r="D11" s="244"/>
      <c r="E11" s="244"/>
      <c r="F11" s="244"/>
      <c r="G11" s="244"/>
      <c r="H11" s="244"/>
      <c r="I11" s="244"/>
      <c r="J11" s="244"/>
      <c r="K11" s="244"/>
      <c r="L11" s="244"/>
    </row>
    <row r="12" spans="1:13" ht="12.75" customHeight="1" x14ac:dyDescent="0.2">
      <c r="A12" s="54"/>
      <c r="B12" s="245" t="s">
        <v>270</v>
      </c>
      <c r="C12" s="245"/>
      <c r="D12" s="245"/>
      <c r="E12" s="245"/>
      <c r="F12" s="245"/>
      <c r="G12" s="245"/>
      <c r="H12" s="245"/>
      <c r="I12" s="245"/>
      <c r="J12" s="245"/>
      <c r="K12" s="245"/>
      <c r="L12" s="245"/>
    </row>
    <row r="13" spans="1:13" ht="5.0999999999999996" customHeight="1" x14ac:dyDescent="0.2">
      <c r="A13" s="54"/>
      <c r="B13" s="68"/>
      <c r="C13" s="68"/>
      <c r="D13" s="68"/>
      <c r="E13" s="68"/>
      <c r="F13" s="68"/>
      <c r="G13" s="68"/>
      <c r="H13" s="68"/>
      <c r="I13" s="68"/>
      <c r="J13" s="68"/>
      <c r="K13" s="68"/>
      <c r="L13" s="84"/>
    </row>
    <row r="14" spans="1:13" ht="25.5" customHeight="1" x14ac:dyDescent="0.2">
      <c r="A14" s="54">
        <v>3</v>
      </c>
      <c r="B14" s="261" t="str">
        <f>Translations!$B$49</f>
        <v>Ova datoteka predstavlja alat koji su razvile službe Komisije u svrhu usklađivanja određivanja nerazumnih troškova u skladu s člankom 18. MRR-a.</v>
      </c>
      <c r="C14" s="261"/>
      <c r="D14" s="261"/>
      <c r="E14" s="261"/>
      <c r="F14" s="261"/>
      <c r="G14" s="261"/>
      <c r="H14" s="261"/>
      <c r="I14" s="261"/>
      <c r="J14" s="261"/>
      <c r="K14" s="261"/>
      <c r="L14" s="261"/>
    </row>
    <row r="15" spans="1:13" ht="12.75" customHeight="1" x14ac:dyDescent="0.2">
      <c r="A15" s="54"/>
      <c r="B15" s="133"/>
      <c r="C15" s="130"/>
      <c r="D15" s="130"/>
      <c r="E15" s="130"/>
      <c r="F15" s="130"/>
      <c r="G15" s="130"/>
      <c r="H15" s="130"/>
      <c r="I15" s="130"/>
      <c r="J15" s="130"/>
      <c r="K15" s="130"/>
      <c r="L15" s="130"/>
      <c r="M15" s="132"/>
    </row>
    <row r="16" spans="1:13" ht="38.25" customHeight="1" x14ac:dyDescent="0.2">
      <c r="A16" s="54"/>
      <c r="B16" s="271" t="str">
        <f>Translations!$B$99</f>
        <v>Ovo je konačna verzija alata za izračun nerazumnih troškova, ažurirana za fazu 4 EU ETS-a, od 3. svibnja 2024.</v>
      </c>
      <c r="C16" s="272"/>
      <c r="D16" s="272"/>
      <c r="E16" s="272"/>
      <c r="F16" s="272"/>
      <c r="G16" s="272"/>
      <c r="H16" s="272"/>
      <c r="I16" s="272"/>
      <c r="J16" s="272"/>
      <c r="K16" s="272"/>
      <c r="L16" s="273"/>
    </row>
    <row r="17" spans="1:12" ht="12.75" customHeight="1" x14ac:dyDescent="0.2">
      <c r="A17" s="54"/>
      <c r="B17" s="244"/>
      <c r="C17" s="244"/>
      <c r="D17" s="244"/>
      <c r="E17" s="244"/>
      <c r="F17" s="244"/>
      <c r="G17" s="244"/>
      <c r="H17" s="244"/>
      <c r="I17" s="244"/>
      <c r="J17" s="244"/>
      <c r="K17" s="244"/>
      <c r="L17" s="244"/>
    </row>
    <row r="18" spans="1:12" ht="12.75" customHeight="1" x14ac:dyDescent="0.2">
      <c r="A18" s="54">
        <v>4</v>
      </c>
      <c r="B18" s="244" t="str">
        <f>Translations!$B$18</f>
        <v>Sve upute Komisije o Uredbi o praćenju i izvješćivanju mogu se naći na internetskoj stranici:</v>
      </c>
      <c r="C18" s="244"/>
      <c r="D18" s="244"/>
      <c r="E18" s="244"/>
      <c r="F18" s="244"/>
      <c r="G18" s="244"/>
      <c r="H18" s="244"/>
      <c r="I18" s="244"/>
      <c r="J18" s="244"/>
      <c r="K18" s="244"/>
      <c r="L18" s="244"/>
    </row>
    <row r="19" spans="1:12" ht="12.75" customHeight="1" x14ac:dyDescent="0.2">
      <c r="A19" s="54"/>
      <c r="B19" s="246" t="s">
        <v>268</v>
      </c>
      <c r="C19" s="246"/>
      <c r="D19" s="246"/>
      <c r="E19" s="246"/>
      <c r="F19" s="246"/>
      <c r="G19" s="246"/>
      <c r="H19" s="246"/>
      <c r="I19" s="246"/>
      <c r="J19" s="246"/>
      <c r="K19" s="246"/>
      <c r="L19" s="247"/>
    </row>
    <row r="21" spans="1:12" ht="15" x14ac:dyDescent="0.2">
      <c r="A21" s="54">
        <v>5</v>
      </c>
      <c r="B21" s="276" t="str">
        <f>Translations!$B$20</f>
        <v>Information sources:</v>
      </c>
      <c r="C21" s="276"/>
      <c r="D21" s="276"/>
      <c r="E21" s="276"/>
      <c r="F21" s="276"/>
      <c r="G21" s="276"/>
      <c r="H21" s="276"/>
      <c r="I21" s="276"/>
      <c r="J21" s="276"/>
      <c r="K21" s="276"/>
      <c r="L21" s="276"/>
    </row>
    <row r="22" spans="1:12" x14ac:dyDescent="0.2">
      <c r="A22" s="54"/>
      <c r="B22" s="57" t="str">
        <f>Translations!$B$21</f>
        <v>EU Websites:</v>
      </c>
      <c r="C22" s="56"/>
      <c r="D22" s="56"/>
      <c r="E22" s="56"/>
      <c r="F22" s="56"/>
      <c r="G22" s="56"/>
      <c r="H22" s="56"/>
      <c r="I22" s="56"/>
      <c r="J22" s="56"/>
      <c r="K22" s="56"/>
      <c r="L22" s="56"/>
    </row>
    <row r="23" spans="1:12" x14ac:dyDescent="0.2">
      <c r="A23" s="54"/>
      <c r="B23" s="56" t="str">
        <f>Translations!$B$22</f>
        <v>EU-Legislation:</v>
      </c>
      <c r="C23" s="56"/>
      <c r="D23" s="277" t="s">
        <v>7</v>
      </c>
      <c r="E23" s="277"/>
      <c r="F23" s="277"/>
      <c r="G23" s="277"/>
      <c r="H23" s="277"/>
      <c r="I23" s="277"/>
      <c r="J23" s="56"/>
      <c r="K23" s="56"/>
      <c r="L23" s="56"/>
    </row>
    <row r="24" spans="1:12" x14ac:dyDescent="0.2">
      <c r="A24" s="54"/>
      <c r="B24" s="56" t="str">
        <f>Translations!$B$24</f>
        <v>EU ETS general:</v>
      </c>
      <c r="C24" s="56"/>
      <c r="D24" s="277" t="s">
        <v>265</v>
      </c>
      <c r="E24" s="277"/>
      <c r="F24" s="277"/>
      <c r="G24" s="277"/>
      <c r="H24" s="277"/>
      <c r="I24" s="277"/>
      <c r="J24" s="56"/>
      <c r="K24" s="56"/>
      <c r="L24" s="56"/>
    </row>
    <row r="25" spans="1:12" x14ac:dyDescent="0.2">
      <c r="A25" s="54"/>
      <c r="B25" s="56" t="str">
        <f>Translations!$B$26</f>
        <v xml:space="preserve">Praćenje i izvješćivanje u EU ETS: </v>
      </c>
      <c r="C25" s="56"/>
      <c r="D25" s="56"/>
      <c r="E25" s="56"/>
      <c r="F25" s="56"/>
      <c r="G25" s="56"/>
      <c r="H25" s="56"/>
      <c r="I25" s="56"/>
      <c r="J25" s="56"/>
      <c r="K25" s="56"/>
      <c r="L25" s="56"/>
    </row>
    <row r="26" spans="1:12" x14ac:dyDescent="0.2">
      <c r="A26" s="54"/>
      <c r="B26" s="56"/>
      <c r="C26" s="56"/>
      <c r="D26" s="247" t="s">
        <v>268</v>
      </c>
      <c r="E26" s="278"/>
      <c r="F26" s="278"/>
      <c r="G26" s="278"/>
      <c r="H26" s="278"/>
      <c r="I26" s="278"/>
      <c r="J26" s="278"/>
      <c r="K26" s="278"/>
      <c r="L26" s="278"/>
    </row>
    <row r="27" spans="1:12" x14ac:dyDescent="0.2">
      <c r="B27" s="57" t="str">
        <f>Translations!$B$27</f>
        <v>Ostale internetske stranice</v>
      </c>
    </row>
    <row r="28" spans="1:12" x14ac:dyDescent="0.2">
      <c r="B28" s="274" t="str">
        <f>Translations!$B$28</f>
        <v>https://mzozt.gov.hr/o-ministarstvu-1065/djelokrug/uprava-za-klimatsku-tranziciju-1879/eu-ets2/9692</v>
      </c>
      <c r="C28" s="275"/>
      <c r="D28" s="275"/>
      <c r="E28" s="275"/>
      <c r="F28" s="275"/>
      <c r="G28" s="275"/>
      <c r="H28" s="275"/>
      <c r="I28" s="275"/>
      <c r="J28" s="275"/>
      <c r="K28" s="275"/>
      <c r="L28" s="275"/>
    </row>
    <row r="29" spans="1:12" x14ac:dyDescent="0.2">
      <c r="B29" s="274"/>
      <c r="C29" s="275"/>
      <c r="D29" s="275"/>
      <c r="E29" s="275"/>
      <c r="F29" s="275"/>
      <c r="G29" s="275"/>
      <c r="H29" s="275"/>
      <c r="I29" s="275"/>
      <c r="J29" s="275"/>
      <c r="K29" s="275"/>
      <c r="L29" s="275"/>
    </row>
    <row r="30" spans="1:12" x14ac:dyDescent="0.2">
      <c r="B30" s="57" t="str">
        <f>Translations!$B$29</f>
        <v xml:space="preserve">Služba za podršku korisnicima: </v>
      </c>
      <c r="C30" s="1"/>
      <c r="D30" s="1"/>
      <c r="E30" s="1"/>
      <c r="F30" s="1"/>
      <c r="G30" s="1"/>
      <c r="H30" s="1"/>
      <c r="I30" s="1"/>
      <c r="J30" s="1"/>
      <c r="K30" s="1"/>
      <c r="L30" s="1"/>
    </row>
    <row r="31" spans="1:12" x14ac:dyDescent="0.2">
      <c r="B31" s="274" t="str">
        <f>Translations!$B$30</f>
        <v>zavod.klima@mzozt.hr; ets2@mzozt.hr</v>
      </c>
      <c r="C31" s="275"/>
      <c r="D31" s="275"/>
      <c r="E31" s="275"/>
      <c r="F31" s="275"/>
      <c r="G31" s="275"/>
      <c r="H31" s="275"/>
      <c r="I31" s="275"/>
      <c r="J31" s="275"/>
      <c r="K31" s="275"/>
      <c r="L31" s="275"/>
    </row>
    <row r="32" spans="1:12" x14ac:dyDescent="0.2">
      <c r="B32" s="274"/>
      <c r="C32" s="275"/>
      <c r="D32" s="275"/>
      <c r="E32" s="275"/>
      <c r="F32" s="275"/>
      <c r="G32" s="275"/>
      <c r="H32" s="275"/>
      <c r="I32" s="275"/>
      <c r="J32" s="275"/>
      <c r="K32" s="275"/>
      <c r="L32" s="275"/>
    </row>
    <row r="33" spans="1:12" ht="25.5" customHeight="1" x14ac:dyDescent="0.2"/>
    <row r="34" spans="1:12" ht="15.75" customHeight="1" x14ac:dyDescent="0.2">
      <c r="A34" s="181">
        <v>6</v>
      </c>
      <c r="B34" s="282" t="str">
        <f>Translations!$B$31</f>
        <v>Kako se služiti ovim obrascem:</v>
      </c>
      <c r="C34" s="282"/>
      <c r="D34" s="282"/>
      <c r="E34" s="282"/>
      <c r="F34" s="282"/>
      <c r="G34" s="282"/>
      <c r="H34" s="282"/>
      <c r="I34" s="282"/>
      <c r="J34" s="282"/>
      <c r="K34" s="282"/>
      <c r="L34" s="282"/>
    </row>
    <row r="35" spans="1:12" ht="51" customHeight="1" x14ac:dyDescent="0.2">
      <c r="A35" s="54"/>
      <c r="B35" s="283" t="str">
        <f>Translations!$B$43</f>
        <v>Kako bi formule bile zaštićene od nenamjernih preinaka, koje obično dovode do pogrešnih i nejasnih rezultata, izrazito je važno NE KORISTITI OPCIJE 'IZREŽI &amp; ZALIJEPI' ('CUT &amp; PASTE'). Ukoliko želite pomicati podatke, prvo ih KOPIRAJTE (COPY) potom ZALIJEPITE (PASTE), a tek onda obrišite neželjene podatke na starom (pogrešnom) mjestu.</v>
      </c>
      <c r="C35" s="284"/>
      <c r="D35" s="284"/>
      <c r="E35" s="284"/>
      <c r="F35" s="284"/>
      <c r="G35" s="284"/>
      <c r="H35" s="284"/>
      <c r="I35" s="284"/>
      <c r="J35" s="284"/>
      <c r="K35" s="284"/>
      <c r="L35" s="285"/>
    </row>
    <row r="36" spans="1:12" x14ac:dyDescent="0.2">
      <c r="A36" s="54"/>
      <c r="B36" s="286" t="str">
        <f>Translations!$B$32</f>
        <v>Oznake boja i fontova:</v>
      </c>
      <c r="C36" s="286"/>
      <c r="D36" s="286"/>
      <c r="E36" s="286"/>
      <c r="F36" s="286"/>
      <c r="G36" s="286"/>
      <c r="H36" s="286"/>
      <c r="I36" s="286"/>
      <c r="J36" s="286"/>
      <c r="K36" s="286"/>
      <c r="L36" s="286"/>
    </row>
    <row r="37" spans="1:12" x14ac:dyDescent="0.2">
      <c r="C37" s="285" t="str">
        <f>Translations!$B$33</f>
        <v>Crno podebljani tekst:</v>
      </c>
      <c r="D37" s="287"/>
      <c r="E37" s="244" t="str">
        <f>Translations!$B$34</f>
        <v>Ovo je tekst predviđen predloškom Komisije. Potrebno ga je ostaviti nepromijenjenim.</v>
      </c>
      <c r="F37" s="244"/>
      <c r="G37" s="244"/>
      <c r="H37" s="244"/>
      <c r="I37" s="244"/>
      <c r="J37" s="244"/>
      <c r="K37" s="244"/>
      <c r="L37" s="244"/>
    </row>
    <row r="38" spans="1:12" x14ac:dyDescent="0.2">
      <c r="C38" s="297" t="str">
        <f>Translations!$B$35</f>
        <v>Umanjeni tekst u kurzivu:</v>
      </c>
      <c r="D38" s="297"/>
      <c r="E38" s="244" t="str">
        <f>Translations!$B$36</f>
        <v>Ovaj tekst pruža dodatna objašnjenja.</v>
      </c>
      <c r="F38" s="244"/>
      <c r="G38" s="244"/>
      <c r="H38" s="244"/>
      <c r="I38" s="244"/>
      <c r="J38" s="244"/>
      <c r="K38" s="244"/>
      <c r="L38" s="244"/>
    </row>
    <row r="39" spans="1:12" x14ac:dyDescent="0.2">
      <c r="C39" s="294"/>
      <c r="D39" s="295"/>
      <c r="E39" s="244" t="str">
        <f>Translations!$B$37</f>
        <v>Svjetložuta polja označavaju ćelije gdje se unose podaci prema potrebi.</v>
      </c>
      <c r="F39" s="289"/>
      <c r="G39" s="289"/>
      <c r="H39" s="289"/>
      <c r="I39" s="289"/>
      <c r="J39" s="289"/>
      <c r="K39" s="289"/>
      <c r="L39" s="289"/>
    </row>
    <row r="40" spans="1:12" x14ac:dyDescent="0.2">
      <c r="C40" s="296"/>
      <c r="D40" s="293"/>
      <c r="E40" s="244" t="str">
        <f>Translations!$B$38</f>
        <v>Zelena polja prikazuju automatski izračunate rezultate. Tekst u crvenoj boji predstavlja poruke koje upućuju na pogreške (nedostajući podatak i sl.).</v>
      </c>
      <c r="F40" s="289"/>
      <c r="G40" s="289"/>
      <c r="H40" s="289"/>
      <c r="I40" s="289"/>
      <c r="J40" s="289"/>
      <c r="K40" s="289"/>
      <c r="L40" s="289"/>
    </row>
    <row r="41" spans="1:12" x14ac:dyDescent="0.2">
      <c r="C41" s="292"/>
      <c r="D41" s="293"/>
      <c r="E41" s="244" t="str">
        <f>Translations!$B$39</f>
        <v>Osjenčana polja upućuju da određeni unos iz drugog polja, čini ovaj unos nevažnim.</v>
      </c>
      <c r="F41" s="244"/>
      <c r="G41" s="244"/>
      <c r="H41" s="244"/>
      <c r="I41" s="244"/>
      <c r="J41" s="244"/>
      <c r="K41" s="244"/>
      <c r="L41" s="244"/>
    </row>
    <row r="42" spans="1:12" x14ac:dyDescent="0.2">
      <c r="C42" s="290"/>
      <c r="D42" s="290"/>
      <c r="E42" s="244" t="str">
        <f>Translations!$B$40</f>
        <v xml:space="preserve">Siva polja popunjava država članica </v>
      </c>
      <c r="F42" s="289"/>
      <c r="G42" s="289"/>
      <c r="H42" s="289"/>
      <c r="I42" s="289"/>
      <c r="J42" s="289"/>
      <c r="K42" s="289"/>
      <c r="L42" s="289"/>
    </row>
    <row r="43" spans="1:12" x14ac:dyDescent="0.2">
      <c r="C43" s="291"/>
      <c r="D43" s="291"/>
      <c r="E43" s="244" t="str">
        <f>Translations!$B$41</f>
        <v>Svjetlosiva područja su namijenjena za navigaciju i poveznice.</v>
      </c>
      <c r="F43" s="289"/>
      <c r="G43" s="289"/>
      <c r="H43" s="289"/>
      <c r="I43" s="289"/>
      <c r="J43" s="289"/>
      <c r="K43" s="289"/>
      <c r="L43" s="289"/>
    </row>
    <row r="45" spans="1:12" ht="51" customHeight="1" x14ac:dyDescent="0.2">
      <c r="A45" s="54">
        <v>7</v>
      </c>
      <c r="B45" s="288" t="str">
        <f>Translations!$B$42</f>
        <v>Ovaj je obrazac zaključan radi onemogućavanja unosa podataka, osim u žuta polja. Međutim, zbog transparentnosti, nije postavljena zaporka. To omogućava potpun uvid u sve formule. Pri korištenju ovog obrasca za unos podataka, preporučljivo je koristiti zaštitu lista. Ista bi trebala biti isključena jedino prilikom provjere ispravnosti formula. Posljednje je uputno učiniti u kopiji obrasca.</v>
      </c>
      <c r="C45" s="289"/>
      <c r="D45" s="289"/>
      <c r="E45" s="289"/>
      <c r="F45" s="289"/>
      <c r="G45" s="289"/>
      <c r="H45" s="289"/>
      <c r="I45" s="289"/>
      <c r="J45" s="289"/>
      <c r="K45" s="289"/>
      <c r="L45" s="289"/>
    </row>
    <row r="46" spans="1:12" ht="51" customHeight="1" x14ac:dyDescent="0.2">
      <c r="A46" s="54">
        <v>8</v>
      </c>
      <c r="B46" s="288" t="str">
        <f>Translations!$B$44</f>
        <v>Polja s podacima nisu optimizirana za brojčana i druga oblikovanja. Međutim, zaštita je ograničena kako biste mogli koristiti vlastita oblikovanja. Posebice, sami možete odlučiti koliko ćete decimalnih mjesta prikazati. Načelno, točnost izračuna ne ovisi o broju prikazanih decimalnih mjesta. U pravilu, trebalo bi onemogućiti opciju 'Preciznost prema prikazu' ("Precision as displayed") u MS Excelu. Za više pojedinosti o ovoj temi, koristite funkciju 'Pomoć' ("Help") u MS Excelu.</v>
      </c>
      <c r="C46" s="289"/>
      <c r="D46" s="289"/>
      <c r="E46" s="289"/>
      <c r="F46" s="289"/>
      <c r="G46" s="289"/>
      <c r="H46" s="289"/>
      <c r="I46" s="289"/>
      <c r="J46" s="289"/>
      <c r="K46" s="289"/>
      <c r="L46" s="289"/>
    </row>
    <row r="47" spans="1:12" ht="4.9000000000000004" customHeight="1" thickBot="1" x14ac:dyDescent="0.25">
      <c r="B47" s="301"/>
      <c r="C47" s="302"/>
      <c r="D47" s="302"/>
      <c r="E47" s="302"/>
      <c r="F47" s="302"/>
      <c r="G47" s="302"/>
      <c r="H47" s="302"/>
      <c r="I47" s="302"/>
      <c r="J47" s="302"/>
      <c r="K47" s="302"/>
    </row>
    <row r="48" spans="1:12" ht="89.25" customHeight="1" thickBot="1" x14ac:dyDescent="0.25">
      <c r="A48" s="54">
        <v>9</v>
      </c>
      <c r="B48" s="298" t="str">
        <f>Translations!$B$45</f>
        <v>ODRICANJE ODGOVORNOSTI: Sve su formule pažljivo i temeljito razvijene. Međutim, pogreške se ne mogu u potpunosti isključiti.
Kao što je gore opisano, osigurana je potpuna transparentnost provjere valjanosti izračuna. Niti autori ove datoteke niti Europska komisija ne mogu se smatrati odgovornima za eventualnu štetu nastalu zbog pogrešnih ili pogrešnih rezultata dostavljenih izračuna.
Potpuna je odgovornost korisnika ove datoteke (tj. ETS2 reguliranog subjekta) osigurati da se točni podaci prijave nadležnom tijelu.</v>
      </c>
      <c r="C48" s="299"/>
      <c r="D48" s="299"/>
      <c r="E48" s="299"/>
      <c r="F48" s="299"/>
      <c r="G48" s="299"/>
      <c r="H48" s="299"/>
      <c r="I48" s="299"/>
      <c r="J48" s="299"/>
      <c r="K48" s="299"/>
      <c r="L48" s="300"/>
    </row>
    <row r="50" spans="1:12" ht="15.75" x14ac:dyDescent="0.2">
      <c r="A50" s="54">
        <v>10</v>
      </c>
      <c r="B50" s="282" t="str">
        <f>Translations!$B$46</f>
        <v>Upute specifične za Republiku Hrvatsku nalaze se ovdje:</v>
      </c>
      <c r="C50" s="282"/>
      <c r="D50" s="282"/>
      <c r="E50" s="282"/>
      <c r="F50" s="282"/>
      <c r="G50" s="282"/>
      <c r="H50" s="282"/>
      <c r="I50" s="282"/>
      <c r="J50" s="282"/>
      <c r="K50" s="282"/>
      <c r="L50" s="282"/>
    </row>
    <row r="51" spans="1:12" x14ac:dyDescent="0.2">
      <c r="B51" s="274"/>
      <c r="C51" s="275"/>
      <c r="D51" s="275"/>
      <c r="E51" s="275"/>
      <c r="F51" s="275"/>
      <c r="G51" s="275"/>
      <c r="H51" s="275"/>
      <c r="I51" s="275"/>
      <c r="J51" s="275"/>
      <c r="K51" s="275"/>
      <c r="L51" s="275"/>
    </row>
    <row r="52" spans="1:12" x14ac:dyDescent="0.2">
      <c r="B52" s="274"/>
      <c r="C52" s="275"/>
      <c r="D52" s="275"/>
      <c r="E52" s="275"/>
      <c r="F52" s="275"/>
      <c r="G52" s="275"/>
      <c r="H52" s="275"/>
      <c r="I52" s="275"/>
      <c r="J52" s="275"/>
      <c r="K52" s="275"/>
      <c r="L52" s="275"/>
    </row>
    <row r="53" spans="1:12" x14ac:dyDescent="0.2">
      <c r="B53" s="274"/>
      <c r="C53" s="275"/>
      <c r="D53" s="275"/>
      <c r="E53" s="275"/>
      <c r="F53" s="275"/>
      <c r="G53" s="275"/>
      <c r="H53" s="275"/>
      <c r="I53" s="275"/>
      <c r="J53" s="275"/>
      <c r="K53" s="275"/>
      <c r="L53" s="275"/>
    </row>
    <row r="54" spans="1:12" x14ac:dyDescent="0.2">
      <c r="B54" s="274"/>
      <c r="C54" s="275"/>
      <c r="D54" s="275"/>
      <c r="E54" s="275"/>
      <c r="F54" s="275"/>
      <c r="G54" s="275"/>
      <c r="H54" s="275"/>
      <c r="I54" s="275"/>
      <c r="J54" s="275"/>
      <c r="K54" s="275"/>
      <c r="L54" s="275"/>
    </row>
    <row r="55" spans="1:12" x14ac:dyDescent="0.2">
      <c r="B55" s="274"/>
      <c r="C55" s="275"/>
      <c r="D55" s="275"/>
      <c r="E55" s="275"/>
      <c r="F55" s="275"/>
      <c r="G55" s="275"/>
      <c r="H55" s="275"/>
      <c r="I55" s="275"/>
      <c r="J55" s="275"/>
      <c r="K55" s="275"/>
      <c r="L55" s="275"/>
    </row>
    <row r="56" spans="1:12" x14ac:dyDescent="0.2">
      <c r="B56" s="274"/>
      <c r="C56" s="275"/>
      <c r="D56" s="275"/>
      <c r="E56" s="275"/>
      <c r="F56" s="275"/>
      <c r="G56" s="275"/>
      <c r="H56" s="275"/>
      <c r="I56" s="275"/>
      <c r="J56" s="275"/>
      <c r="K56" s="275"/>
      <c r="L56" s="275"/>
    </row>
    <row r="57" spans="1:12" x14ac:dyDescent="0.2">
      <c r="B57" s="274"/>
      <c r="C57" s="275"/>
      <c r="D57" s="275"/>
      <c r="E57" s="275"/>
      <c r="F57" s="275"/>
      <c r="G57" s="275"/>
      <c r="H57" s="275"/>
      <c r="I57" s="275"/>
      <c r="J57" s="275"/>
      <c r="K57" s="275"/>
      <c r="L57" s="275"/>
    </row>
    <row r="58" spans="1:12" x14ac:dyDescent="0.2">
      <c r="B58" s="274"/>
      <c r="C58" s="275"/>
      <c r="D58" s="275"/>
      <c r="E58" s="275"/>
      <c r="F58" s="275"/>
      <c r="G58" s="275"/>
      <c r="H58" s="275"/>
      <c r="I58" s="275"/>
      <c r="J58" s="275"/>
      <c r="K58" s="275"/>
      <c r="L58" s="275"/>
    </row>
    <row r="59" spans="1:12" x14ac:dyDescent="0.2">
      <c r="B59" s="274"/>
      <c r="C59" s="275"/>
      <c r="D59" s="275"/>
      <c r="E59" s="275"/>
      <c r="F59" s="275"/>
      <c r="G59" s="275"/>
      <c r="H59" s="275"/>
      <c r="I59" s="275"/>
      <c r="J59" s="275"/>
      <c r="K59" s="275"/>
      <c r="L59" s="275"/>
    </row>
    <row r="60" spans="1:12" x14ac:dyDescent="0.2">
      <c r="B60" s="274"/>
      <c r="C60" s="275"/>
      <c r="D60" s="275"/>
      <c r="E60" s="275"/>
      <c r="F60" s="275"/>
      <c r="G60" s="275"/>
      <c r="H60" s="275"/>
      <c r="I60" s="275"/>
      <c r="J60" s="275"/>
      <c r="K60" s="275"/>
      <c r="L60" s="275"/>
    </row>
    <row r="61" spans="1:12" x14ac:dyDescent="0.2">
      <c r="B61" s="274"/>
      <c r="C61" s="275"/>
      <c r="D61" s="275"/>
      <c r="E61" s="275"/>
      <c r="F61" s="275"/>
      <c r="G61" s="275"/>
      <c r="H61" s="275"/>
      <c r="I61" s="275"/>
      <c r="J61" s="275"/>
      <c r="K61" s="275"/>
      <c r="L61" s="275"/>
    </row>
    <row r="62" spans="1:12" x14ac:dyDescent="0.2">
      <c r="B62" s="274"/>
      <c r="C62" s="275"/>
      <c r="D62" s="275"/>
      <c r="E62" s="275"/>
      <c r="F62" s="275"/>
      <c r="G62" s="275"/>
      <c r="H62" s="275"/>
      <c r="I62" s="275"/>
      <c r="J62" s="275"/>
      <c r="K62" s="275"/>
      <c r="L62" s="275"/>
    </row>
    <row r="63" spans="1:12" x14ac:dyDescent="0.2">
      <c r="B63" s="274"/>
      <c r="C63" s="275"/>
      <c r="D63" s="275"/>
      <c r="E63" s="275"/>
      <c r="F63" s="275"/>
      <c r="G63" s="275"/>
      <c r="H63" s="275"/>
      <c r="I63" s="275"/>
      <c r="J63" s="275"/>
      <c r="K63" s="275"/>
      <c r="L63" s="275"/>
    </row>
    <row r="64" spans="1:12" x14ac:dyDescent="0.2">
      <c r="B64" s="274"/>
      <c r="C64" s="275"/>
      <c r="D64" s="275"/>
      <c r="E64" s="275"/>
      <c r="F64" s="275"/>
      <c r="G64" s="275"/>
      <c r="H64" s="275"/>
      <c r="I64" s="275"/>
      <c r="J64" s="275"/>
      <c r="K64" s="275"/>
      <c r="L64" s="275"/>
    </row>
    <row r="65" spans="1:12" x14ac:dyDescent="0.2">
      <c r="B65" s="274"/>
      <c r="C65" s="275"/>
      <c r="D65" s="275"/>
      <c r="E65" s="275"/>
      <c r="F65" s="275"/>
      <c r="G65" s="275"/>
      <c r="H65" s="275"/>
      <c r="I65" s="275"/>
      <c r="J65" s="275"/>
      <c r="K65" s="275"/>
      <c r="L65" s="275"/>
    </row>
    <row r="66" spans="1:12" x14ac:dyDescent="0.2">
      <c r="B66" s="274"/>
      <c r="C66" s="275"/>
      <c r="D66" s="275"/>
      <c r="E66" s="275"/>
      <c r="F66" s="275"/>
      <c r="G66" s="275"/>
      <c r="H66" s="275"/>
      <c r="I66" s="275"/>
      <c r="J66" s="275"/>
      <c r="K66" s="275"/>
      <c r="L66" s="275"/>
    </row>
    <row r="67" spans="1:12" x14ac:dyDescent="0.2">
      <c r="B67" s="274"/>
      <c r="C67" s="275"/>
      <c r="D67" s="275"/>
      <c r="E67" s="275"/>
      <c r="F67" s="275"/>
      <c r="G67" s="275"/>
      <c r="H67" s="275"/>
      <c r="I67" s="275"/>
      <c r="J67" s="275"/>
      <c r="K67" s="275"/>
      <c r="L67" s="275"/>
    </row>
    <row r="68" spans="1:12" x14ac:dyDescent="0.2">
      <c r="B68" s="274"/>
      <c r="C68" s="275"/>
      <c r="D68" s="275"/>
      <c r="E68" s="275"/>
      <c r="F68" s="275"/>
      <c r="G68" s="275"/>
      <c r="H68" s="275"/>
      <c r="I68" s="275"/>
      <c r="J68" s="275"/>
      <c r="K68" s="275"/>
      <c r="L68" s="275"/>
    </row>
    <row r="69" spans="1:12" x14ac:dyDescent="0.2">
      <c r="B69" s="274"/>
      <c r="C69" s="275"/>
      <c r="D69" s="275"/>
      <c r="E69" s="275"/>
      <c r="F69" s="275"/>
      <c r="G69" s="275"/>
      <c r="H69" s="275"/>
      <c r="I69" s="275"/>
      <c r="J69" s="275"/>
      <c r="K69" s="275"/>
      <c r="L69" s="275"/>
    </row>
    <row r="70" spans="1:12" x14ac:dyDescent="0.2">
      <c r="B70" s="274"/>
      <c r="C70" s="275"/>
      <c r="D70" s="275"/>
      <c r="E70" s="275"/>
      <c r="F70" s="275"/>
      <c r="G70" s="275"/>
      <c r="H70" s="275"/>
      <c r="I70" s="275"/>
      <c r="J70" s="275"/>
      <c r="K70" s="275"/>
      <c r="L70" s="275"/>
    </row>
    <row r="71" spans="1:12" x14ac:dyDescent="0.2">
      <c r="B71" s="274"/>
      <c r="C71" s="275"/>
      <c r="D71" s="275"/>
      <c r="E71" s="275"/>
      <c r="F71" s="275"/>
      <c r="G71" s="275"/>
      <c r="H71" s="275"/>
      <c r="I71" s="275"/>
      <c r="J71" s="275"/>
      <c r="K71" s="275"/>
      <c r="L71" s="275"/>
    </row>
    <row r="72" spans="1:12" x14ac:dyDescent="0.2">
      <c r="B72" s="274"/>
      <c r="C72" s="275"/>
      <c r="D72" s="275"/>
      <c r="E72" s="275"/>
      <c r="F72" s="275"/>
      <c r="G72" s="275"/>
      <c r="H72" s="275"/>
      <c r="I72" s="275"/>
      <c r="J72" s="275"/>
      <c r="K72" s="275"/>
      <c r="L72" s="275"/>
    </row>
    <row r="75" spans="1:12" s="6" customFormat="1" ht="13.5" thickBot="1" x14ac:dyDescent="0.25">
      <c r="A75" s="54">
        <v>11</v>
      </c>
      <c r="B75" s="16" t="str">
        <f>Translations!$B$4</f>
        <v>Informacija o izdanju obrasca:</v>
      </c>
    </row>
    <row r="76" spans="1:12" s="6" customFormat="1" x14ac:dyDescent="0.2">
      <c r="B76" s="265" t="str">
        <f>Translations!$B$5</f>
        <v>Obrazac dostavljen od:</v>
      </c>
      <c r="C76" s="266"/>
      <c r="D76" s="266"/>
      <c r="E76" s="267"/>
      <c r="F76" s="49" t="str">
        <f>VersionDocumentation!B4</f>
        <v>European Commission</v>
      </c>
      <c r="G76" s="43"/>
      <c r="H76" s="43"/>
      <c r="I76" s="44"/>
    </row>
    <row r="77" spans="1:12" s="6" customFormat="1" x14ac:dyDescent="0.2">
      <c r="B77" s="268" t="str">
        <f>Translations!$B$6</f>
        <v>Datum objave:</v>
      </c>
      <c r="C77" s="269"/>
      <c r="D77" s="269"/>
      <c r="E77" s="270"/>
      <c r="F77" s="123">
        <f>VersionDocumentation!B3</f>
        <v>45415</v>
      </c>
      <c r="G77" s="45"/>
      <c r="H77" s="45"/>
      <c r="I77" s="46"/>
    </row>
    <row r="78" spans="1:12" s="6" customFormat="1" x14ac:dyDescent="0.2">
      <c r="B78" s="268" t="str">
        <f>Translations!$B$7</f>
        <v>Jezik:</v>
      </c>
      <c r="C78" s="269"/>
      <c r="D78" s="269"/>
      <c r="E78" s="270"/>
      <c r="F78" s="50" t="str">
        <f>VersionDocumentation!B5</f>
        <v>Croatian</v>
      </c>
      <c r="G78" s="45"/>
      <c r="H78" s="45"/>
      <c r="I78" s="46"/>
    </row>
    <row r="79" spans="1:12" s="6" customFormat="1" ht="13.5" thickBot="1" x14ac:dyDescent="0.25">
      <c r="B79" s="262" t="str">
        <f>Translations!$B$8</f>
        <v>Važeći naziv obrasca:</v>
      </c>
      <c r="C79" s="263"/>
      <c r="D79" s="263"/>
      <c r="E79" s="264"/>
      <c r="F79" s="51" t="str">
        <f>VersionDocumentation!C3</f>
        <v>unreasonable_costs_tool_COM_hr_030524.xls</v>
      </c>
      <c r="G79" s="47"/>
      <c r="H79" s="47"/>
      <c r="I79" s="48"/>
    </row>
    <row r="80" spans="1:12" s="6" customFormat="1" x14ac:dyDescent="0.2"/>
  </sheetData>
  <sheetProtection sheet="1" objects="1" scenarios="1" formatCells="0" formatColumns="0" formatRows="0"/>
  <mergeCells count="84">
    <mergeCell ref="B61:L61"/>
    <mergeCell ref="B62:L62"/>
    <mergeCell ref="B63:L63"/>
    <mergeCell ref="B50:L50"/>
    <mergeCell ref="B58:L58"/>
    <mergeCell ref="B59:L59"/>
    <mergeCell ref="B60:L60"/>
    <mergeCell ref="B56:L56"/>
    <mergeCell ref="B57:L57"/>
    <mergeCell ref="B72:L72"/>
    <mergeCell ref="B64:L64"/>
    <mergeCell ref="B65:L65"/>
    <mergeCell ref="B66:L66"/>
    <mergeCell ref="B67:L67"/>
    <mergeCell ref="B70:L70"/>
    <mergeCell ref="B71:L71"/>
    <mergeCell ref="B68:L68"/>
    <mergeCell ref="B69:L69"/>
    <mergeCell ref="B48:L48"/>
    <mergeCell ref="B46:L46"/>
    <mergeCell ref="B47:K47"/>
    <mergeCell ref="B55:L55"/>
    <mergeCell ref="B52:L52"/>
    <mergeCell ref="B51:L51"/>
    <mergeCell ref="B54:L54"/>
    <mergeCell ref="B53:L53"/>
    <mergeCell ref="E38:L38"/>
    <mergeCell ref="C39:D39"/>
    <mergeCell ref="E39:L39"/>
    <mergeCell ref="C40:D40"/>
    <mergeCell ref="E40:L40"/>
    <mergeCell ref="C38:D38"/>
    <mergeCell ref="B45:L45"/>
    <mergeCell ref="C42:D42"/>
    <mergeCell ref="C43:D43"/>
    <mergeCell ref="E43:L43"/>
    <mergeCell ref="C41:D41"/>
    <mergeCell ref="E41:L41"/>
    <mergeCell ref="E42:L42"/>
    <mergeCell ref="B32:L32"/>
    <mergeCell ref="B34:L34"/>
    <mergeCell ref="E37:L37"/>
    <mergeCell ref="B35:L35"/>
    <mergeCell ref="B36:L36"/>
    <mergeCell ref="C37:D37"/>
    <mergeCell ref="G3:H3"/>
    <mergeCell ref="C3:D3"/>
    <mergeCell ref="K2:L2"/>
    <mergeCell ref="I2:J2"/>
    <mergeCell ref="C2:D2"/>
    <mergeCell ref="E2:F2"/>
    <mergeCell ref="G2:H2"/>
    <mergeCell ref="B14:L14"/>
    <mergeCell ref="B79:E79"/>
    <mergeCell ref="B76:E76"/>
    <mergeCell ref="B77:E77"/>
    <mergeCell ref="B78:E78"/>
    <mergeCell ref="B19:L19"/>
    <mergeCell ref="B18:L18"/>
    <mergeCell ref="B16:L16"/>
    <mergeCell ref="B17:L17"/>
    <mergeCell ref="B28:L28"/>
    <mergeCell ref="B21:L21"/>
    <mergeCell ref="D23:I23"/>
    <mergeCell ref="D24:I24"/>
    <mergeCell ref="D26:L26"/>
    <mergeCell ref="B29:L29"/>
    <mergeCell ref="B31:L31"/>
    <mergeCell ref="K1:L1"/>
    <mergeCell ref="B6:L6"/>
    <mergeCell ref="B8:L8"/>
    <mergeCell ref="B7:L7"/>
    <mergeCell ref="B12:L12"/>
    <mergeCell ref="B9:L9"/>
    <mergeCell ref="B11:L11"/>
    <mergeCell ref="C1:D1"/>
    <mergeCell ref="E1:F1"/>
    <mergeCell ref="G1:H1"/>
    <mergeCell ref="B5:J5"/>
    <mergeCell ref="A1:B3"/>
    <mergeCell ref="I3:J3"/>
    <mergeCell ref="I1:J1"/>
    <mergeCell ref="K3:L3"/>
    <mergeCell ref="E3:F3"/>
  </mergeCells>
  <phoneticPr fontId="8" type="noConversion"/>
  <hyperlinks>
    <hyperlink ref="C2:D2" location="JUMP_b_Guidelines_Top" display="Top of sheet" xr:uid="{00000000-0004-0000-0000-000000000000}"/>
    <hyperlink ref="I1:J1" location="JUMP_I_Top" display="JUMP_I_Top" xr:uid="{00000000-0004-0000-0000-000001000000}"/>
    <hyperlink ref="B19" r:id="rId1" xr:uid="{00000000-0004-0000-0000-000002000000}"/>
    <hyperlink ref="B9:K9" r:id="rId2" display="http://ec.europa.eu/clima/documentation/ets/docs/decision_benchmarking_15_dec_en.pdf. " xr:uid="{00000000-0004-0000-0000-000003000000}"/>
    <hyperlink ref="B9" r:id="rId3" display="https://eur-lex.europa.eu/eli/dir/2003/87/2018-04-08" xr:uid="{00000000-0004-0000-0000-000004000000}"/>
    <hyperlink ref="B9:L9" r:id="rId4" display="https://eur-lex.europa.eu/eli/dir/2003/87/2021-01-01" xr:uid="{00000000-0004-0000-0000-000005000000}"/>
    <hyperlink ref="B12:L12" r:id="rId5" display="https://eur-lex.europa.eu/eli/reg_impl/2018/2066/2021-01-01" xr:uid="{00000000-0004-0000-0000-000006000000}"/>
    <hyperlink ref="D23" r:id="rId6" xr:uid="{00000000-0004-0000-0000-000007000000}"/>
    <hyperlink ref="D26" r:id="rId7" xr:uid="{00000000-0004-0000-0000-000008000000}"/>
    <hyperlink ref="D24:I24" r:id="rId8" display="http://ec.europa.eu/clima/policies/ets/index_en.htm" xr:uid="{00000000-0004-0000-0000-000009000000}"/>
    <hyperlink ref="D24" r:id="rId9" xr:uid="{00000000-0004-0000-0000-00000A000000}"/>
    <hyperlink ref="B19:L19" r:id="rId10" location="tab-0-1" display="https://ec.europa.eu/clima/eu-action/eu-emissions-trading-system-eu-ets/monitoring-reporting-and-verification-eu-ets-emissions_en#tab-0-1" xr:uid="{00000000-0004-0000-0000-00000B000000}"/>
    <hyperlink ref="B12" r:id="rId11" xr:uid="{00000000-0004-0000-0000-00000C000000}"/>
  </hyperlinks>
  <pageMargins left="0.78740157480314965" right="0.78740157480314965" top="0.78740157480314965" bottom="0.78740157480314965" header="0.39370078740157483" footer="0.39370078740157483"/>
  <pageSetup paperSize="9" scale="63" fitToHeight="0" orientation="portrait" r:id="rId12"/>
  <headerFooter alignWithMargins="0">
    <oddHeader>&amp;L&amp;F, &amp;A&amp;R&amp;D, &amp;T</oddHeader>
    <oddFooter>&amp;C&amp;P / &amp;N</oddFooter>
  </headerFooter>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0">
    <tabColor rgb="FFFFC000"/>
    <pageSetUpPr fitToPage="1"/>
  </sheetPr>
  <dimension ref="A1:W224"/>
  <sheetViews>
    <sheetView tabSelected="1" zoomScaleNormal="100" workbookViewId="0">
      <pane ySplit="4" topLeftCell="A5" activePane="bottomLeft" state="frozen"/>
      <selection pane="bottomLeft" activeCell="V200" sqref="V200"/>
    </sheetView>
  </sheetViews>
  <sheetFormatPr defaultColWidth="11.42578125" defaultRowHeight="12.75" x14ac:dyDescent="0.2"/>
  <cols>
    <col min="1" max="1" width="2.7109375" style="176" hidden="1" customWidth="1"/>
    <col min="2" max="2" width="2.7109375" style="176" customWidth="1"/>
    <col min="3" max="3" width="4.7109375" style="177" customWidth="1"/>
    <col min="4" max="4" width="4.7109375" style="178" customWidth="1"/>
    <col min="5" max="14" width="12.7109375" style="176" customWidth="1"/>
    <col min="15" max="15" width="7.7109375" style="176" customWidth="1"/>
    <col min="16" max="16" width="39" style="176" hidden="1" customWidth="1"/>
    <col min="17" max="17" width="12.7109375" style="176" hidden="1" customWidth="1"/>
    <col min="18" max="16384" width="11.42578125" style="198"/>
  </cols>
  <sheetData>
    <row r="1" spans="1:23" ht="13.5" hidden="1" thickBot="1" x14ac:dyDescent="0.25">
      <c r="A1" s="12" t="s">
        <v>40</v>
      </c>
      <c r="B1" s="118"/>
      <c r="C1" s="107"/>
      <c r="D1" s="119"/>
      <c r="E1" s="106"/>
      <c r="F1" s="106"/>
      <c r="G1" s="108"/>
      <c r="H1" s="108"/>
      <c r="I1" s="106"/>
      <c r="J1" s="106"/>
      <c r="K1" s="106"/>
      <c r="L1" s="106"/>
      <c r="M1" s="106"/>
      <c r="N1" s="106"/>
      <c r="O1" s="109"/>
      <c r="P1" s="12" t="s">
        <v>40</v>
      </c>
      <c r="Q1" s="12" t="s">
        <v>40</v>
      </c>
    </row>
    <row r="2" spans="1:23" ht="13.5" thickBot="1" x14ac:dyDescent="0.25">
      <c r="A2" s="12"/>
      <c r="B2" s="317"/>
      <c r="C2" s="318"/>
      <c r="D2" s="319"/>
      <c r="E2" s="241" t="str">
        <f>Translations!$B$9</f>
        <v>Navigacijsko područje:</v>
      </c>
      <c r="F2" s="242"/>
      <c r="G2" s="249"/>
      <c r="H2" s="250"/>
      <c r="I2" s="249" t="str">
        <f>Translations!$B$10</f>
        <v>Prethodni list</v>
      </c>
      <c r="J2" s="250"/>
      <c r="K2" s="249"/>
      <c r="L2" s="250"/>
      <c r="M2" s="241"/>
      <c r="N2" s="242"/>
      <c r="O2" s="125"/>
      <c r="P2" s="11"/>
      <c r="Q2" s="11"/>
    </row>
    <row r="3" spans="1:23" x14ac:dyDescent="0.2">
      <c r="A3" s="12"/>
      <c r="B3" s="320"/>
      <c r="C3" s="321"/>
      <c r="D3" s="322"/>
      <c r="E3" s="258" t="str">
        <f>Translations!$B$12</f>
        <v>Vrh lista</v>
      </c>
      <c r="F3" s="258"/>
      <c r="G3" s="258"/>
      <c r="H3" s="258"/>
      <c r="I3" s="258"/>
      <c r="J3" s="258"/>
      <c r="K3" s="258"/>
      <c r="L3" s="258"/>
      <c r="M3" s="280"/>
      <c r="N3" s="281"/>
      <c r="O3" s="101"/>
      <c r="P3" s="11"/>
      <c r="Q3" s="11"/>
    </row>
    <row r="4" spans="1:23" ht="13.5" customHeight="1" thickBot="1" x14ac:dyDescent="0.25">
      <c r="A4" s="12"/>
      <c r="B4" s="323"/>
      <c r="C4" s="324"/>
      <c r="D4" s="325"/>
      <c r="E4" s="258"/>
      <c r="F4" s="258"/>
      <c r="G4" s="258"/>
      <c r="H4" s="258"/>
      <c r="I4" s="258"/>
      <c r="J4" s="258"/>
      <c r="K4" s="258"/>
      <c r="L4" s="258"/>
      <c r="M4" s="259"/>
      <c r="N4" s="260"/>
      <c r="O4" s="101"/>
      <c r="P4" s="11"/>
      <c r="Q4" s="11"/>
    </row>
    <row r="5" spans="1:23" ht="15" customHeight="1" x14ac:dyDescent="0.2">
      <c r="A5" s="11"/>
      <c r="B5" s="120"/>
      <c r="C5" s="97"/>
      <c r="D5" s="100"/>
      <c r="E5" s="2"/>
      <c r="F5" s="3"/>
      <c r="G5" s="3"/>
      <c r="H5" s="3"/>
      <c r="I5" s="2"/>
      <c r="J5" s="2"/>
      <c r="K5" s="2"/>
      <c r="L5" s="2"/>
      <c r="M5" s="1"/>
      <c r="N5" s="1"/>
      <c r="O5" s="101"/>
      <c r="P5" s="11"/>
      <c r="Q5" s="11"/>
    </row>
    <row r="6" spans="1:23" ht="25.5" customHeight="1" x14ac:dyDescent="0.2">
      <c r="A6" s="52"/>
      <c r="B6" s="121"/>
      <c r="C6" s="335" t="str">
        <f>Translations!$B$53</f>
        <v xml:space="preserve">Instrument - neopravdani troškovi </v>
      </c>
      <c r="D6" s="335"/>
      <c r="E6" s="335"/>
      <c r="F6" s="335"/>
      <c r="G6" s="335"/>
      <c r="H6" s="335"/>
      <c r="I6" s="335"/>
      <c r="J6" s="335"/>
      <c r="K6" s="335"/>
      <c r="L6" s="335"/>
      <c r="M6" s="335"/>
      <c r="N6" s="335"/>
      <c r="O6" s="104"/>
      <c r="P6" s="11"/>
      <c r="Q6" s="11"/>
    </row>
    <row r="7" spans="1:23" ht="18" customHeight="1" x14ac:dyDescent="0.2">
      <c r="A7" s="52"/>
      <c r="B7" s="121"/>
      <c r="C7" s="111"/>
      <c r="D7" s="111"/>
      <c r="E7" s="111"/>
      <c r="F7" s="111"/>
      <c r="G7" s="111"/>
      <c r="H7" s="111"/>
      <c r="I7" s="111"/>
      <c r="J7" s="111"/>
      <c r="K7" s="111"/>
      <c r="L7" s="111"/>
      <c r="M7" s="111"/>
      <c r="N7" s="111"/>
      <c r="O7" s="104"/>
      <c r="P7" s="11"/>
      <c r="Q7" s="135"/>
    </row>
    <row r="8" spans="1:23" s="99" customFormat="1" ht="18" customHeight="1" x14ac:dyDescent="0.2">
      <c r="A8" s="110"/>
      <c r="B8" s="179"/>
      <c r="C8" s="96">
        <v>1</v>
      </c>
      <c r="D8" s="316" t="str">
        <f>Translations!$B$2</f>
        <v>Informacije o postrojenju</v>
      </c>
      <c r="E8" s="316"/>
      <c r="F8" s="316"/>
      <c r="G8" s="316"/>
      <c r="H8" s="316"/>
      <c r="I8" s="316"/>
      <c r="J8" s="316"/>
      <c r="K8" s="316"/>
      <c r="L8" s="316"/>
      <c r="M8" s="316"/>
      <c r="N8" s="316"/>
      <c r="O8" s="184"/>
      <c r="P8" s="180"/>
      <c r="Q8" s="135"/>
      <c r="R8" s="198"/>
      <c r="S8" s="198"/>
    </row>
    <row r="9" spans="1:23" ht="15" customHeight="1" x14ac:dyDescent="0.2">
      <c r="A9" s="52"/>
      <c r="B9" s="121"/>
      <c r="C9" s="111"/>
      <c r="D9" s="111"/>
      <c r="E9" s="111"/>
      <c r="F9" s="111"/>
      <c r="G9" s="111"/>
      <c r="H9" s="111"/>
      <c r="I9" s="111"/>
      <c r="J9" s="111"/>
      <c r="K9" s="111"/>
      <c r="L9" s="111"/>
      <c r="M9" s="111"/>
      <c r="N9" s="111"/>
      <c r="O9" s="104"/>
      <c r="P9" s="11"/>
      <c r="Q9" s="135"/>
    </row>
    <row r="10" spans="1:23" ht="25.5" customHeight="1" x14ac:dyDescent="0.2">
      <c r="A10" s="11"/>
      <c r="B10" s="120"/>
      <c r="C10" s="100"/>
      <c r="D10" s="147"/>
      <c r="E10" s="309" t="str">
        <f>Translations!$B$100</f>
        <v>U skladu s člankom 18. stavkom 4. Uredbe (EU) 2018/2066 ne smatra se da poboljšanja izazivaju nerazumne troškove do akumuliranog iznosa od 4 000 € po izvještajnom razdoblju. Za postrojenja s niskim emisijama (tj. postrojenja s &lt; 25 000 t CO2e godišnje) ovaj prag iznosi 1 000 € po izvještajnom razdoblju.</v>
      </c>
      <c r="F10" s="309"/>
      <c r="G10" s="309"/>
      <c r="H10" s="309"/>
      <c r="I10" s="309"/>
      <c r="J10" s="309"/>
      <c r="K10" s="309"/>
      <c r="L10" s="309"/>
      <c r="M10" s="309"/>
      <c r="N10" s="309"/>
      <c r="O10" s="184"/>
      <c r="P10" s="135"/>
      <c r="Q10" s="135"/>
    </row>
    <row r="11" spans="1:23" ht="5.0999999999999996" customHeight="1" thickBot="1" x14ac:dyDescent="0.25">
      <c r="A11" s="11"/>
      <c r="B11" s="120"/>
      <c r="C11" s="100"/>
      <c r="D11" s="147"/>
      <c r="E11" s="70"/>
      <c r="F11" s="70"/>
      <c r="G11" s="70"/>
      <c r="H11" s="70"/>
      <c r="I11" s="70"/>
      <c r="J11" s="70"/>
      <c r="K11" s="70"/>
      <c r="L11" s="70"/>
      <c r="M11" s="70"/>
      <c r="N11" s="70"/>
      <c r="O11" s="184"/>
      <c r="P11" s="135"/>
      <c r="Q11" s="135"/>
    </row>
    <row r="12" spans="1:23" ht="12.75" customHeight="1" x14ac:dyDescent="0.2">
      <c r="A12" s="11"/>
      <c r="B12" s="120"/>
      <c r="C12" s="100"/>
      <c r="D12" s="112"/>
      <c r="E12" s="333" t="str">
        <f>Translations!$B$47</f>
        <v>Postrojenje s niskim emisijama?</v>
      </c>
      <c r="F12" s="333"/>
      <c r="G12" s="333"/>
      <c r="H12" s="333"/>
      <c r="I12" s="334"/>
      <c r="J12" s="199"/>
      <c r="K12" s="147"/>
      <c r="L12" s="147"/>
      <c r="M12" s="147"/>
      <c r="N12" s="147"/>
      <c r="O12" s="102"/>
      <c r="P12" s="135"/>
      <c r="Q12" s="215" t="b">
        <v>1</v>
      </c>
    </row>
    <row r="13" spans="1:23" ht="15" customHeight="1" thickBot="1" x14ac:dyDescent="0.25">
      <c r="A13" s="52"/>
      <c r="B13" s="121"/>
      <c r="C13" s="111"/>
      <c r="D13" s="111"/>
      <c r="E13" s="111"/>
      <c r="F13" s="111"/>
      <c r="G13" s="111"/>
      <c r="H13" s="111"/>
      <c r="I13" s="111"/>
      <c r="J13" s="111"/>
      <c r="K13" s="111"/>
      <c r="L13" s="111"/>
      <c r="M13" s="111"/>
      <c r="N13" s="111"/>
      <c r="O13" s="104"/>
      <c r="P13" s="11"/>
      <c r="Q13" s="216" t="b">
        <v>0</v>
      </c>
    </row>
    <row r="14" spans="1:23" s="99" customFormat="1" ht="18" customHeight="1" x14ac:dyDescent="0.2">
      <c r="A14" s="110"/>
      <c r="B14" s="179"/>
      <c r="C14" s="96">
        <v>2</v>
      </c>
      <c r="D14" s="316" t="str">
        <f>Translations!$B$3</f>
        <v>Alat- neopravdano visoki troškovi</v>
      </c>
      <c r="E14" s="316"/>
      <c r="F14" s="316"/>
      <c r="G14" s="316"/>
      <c r="H14" s="316"/>
      <c r="I14" s="316"/>
      <c r="J14" s="316"/>
      <c r="K14" s="316"/>
      <c r="L14" s="316"/>
      <c r="M14" s="316"/>
      <c r="N14" s="316"/>
      <c r="O14" s="184"/>
      <c r="P14" s="180"/>
      <c r="Q14" s="180"/>
      <c r="R14" s="198"/>
      <c r="S14" s="198"/>
    </row>
    <row r="15" spans="1:23" ht="12.75" customHeight="1" thickBot="1" x14ac:dyDescent="0.25">
      <c r="A15" s="113"/>
      <c r="B15" s="121"/>
      <c r="C15" s="91"/>
      <c r="D15" s="8"/>
      <c r="E15" s="92"/>
      <c r="F15" s="7"/>
      <c r="G15" s="9"/>
      <c r="H15" s="9"/>
      <c r="I15" s="9"/>
      <c r="J15" s="9"/>
      <c r="K15" s="9"/>
      <c r="L15" s="9"/>
      <c r="M15" s="9"/>
      <c r="N15" s="9"/>
      <c r="O15" s="103"/>
      <c r="P15" s="86"/>
      <c r="Q15" s="5"/>
      <c r="R15" s="137"/>
      <c r="S15" s="137"/>
      <c r="T15" s="137"/>
      <c r="U15" s="137"/>
      <c r="V15" s="137"/>
      <c r="W15" s="137"/>
    </row>
    <row r="16" spans="1:23" s="136" customFormat="1" ht="12.75" customHeight="1" thickBot="1" x14ac:dyDescent="0.25">
      <c r="A16" s="52"/>
      <c r="B16" s="121"/>
      <c r="C16" s="6"/>
      <c r="D16" s="6"/>
      <c r="E16" s="6"/>
      <c r="F16" s="6"/>
      <c r="G16" s="6"/>
      <c r="H16" s="6"/>
      <c r="I16" s="6"/>
      <c r="J16" s="6"/>
      <c r="K16" s="6"/>
      <c r="L16" s="6"/>
      <c r="M16" s="6"/>
      <c r="N16" s="6"/>
      <c r="O16" s="104"/>
      <c r="P16" s="52"/>
      <c r="Q16" s="52"/>
    </row>
    <row r="17" spans="1:17" s="136" customFormat="1" ht="15.75" customHeight="1" thickBot="1" x14ac:dyDescent="0.25">
      <c r="A17" s="52"/>
      <c r="B17" s="121"/>
      <c r="C17" s="93">
        <v>1</v>
      </c>
      <c r="D17" s="6"/>
      <c r="E17" s="312" t="str">
        <f>Translations!$B$54</f>
        <v xml:space="preserve">Ovo je izborni instrument za izračunavanje mogu li se troškovi smatrati neopravdanima. </v>
      </c>
      <c r="F17" s="312"/>
      <c r="G17" s="312"/>
      <c r="H17" s="312"/>
      <c r="I17" s="312"/>
      <c r="J17" s="312"/>
      <c r="K17" s="312"/>
      <c r="L17" s="312"/>
      <c r="M17" s="312"/>
      <c r="N17" s="312"/>
      <c r="O17" s="104"/>
      <c r="P17" s="52"/>
      <c r="Q17" s="52"/>
    </row>
    <row r="18" spans="1:17" s="136" customFormat="1" ht="5.0999999999999996" customHeight="1" x14ac:dyDescent="0.2">
      <c r="A18" s="52"/>
      <c r="B18" s="121"/>
      <c r="C18" s="175"/>
      <c r="D18" s="6"/>
      <c r="E18" s="154"/>
      <c r="F18" s="154"/>
      <c r="G18" s="154"/>
      <c r="H18" s="154"/>
      <c r="I18" s="154"/>
      <c r="J18" s="154"/>
      <c r="K18" s="154"/>
      <c r="L18" s="154"/>
      <c r="M18" s="154"/>
      <c r="N18" s="154"/>
      <c r="O18" s="104"/>
      <c r="P18" s="52"/>
      <c r="Q18" s="52"/>
    </row>
    <row r="19" spans="1:17" s="136" customFormat="1" ht="12.75" customHeight="1" x14ac:dyDescent="0.2">
      <c r="A19" s="52"/>
      <c r="B19" s="121"/>
      <c r="C19" s="100"/>
      <c r="D19" s="53" t="s">
        <v>1</v>
      </c>
      <c r="E19" s="310" t="str">
        <f>Translations!$B$55</f>
        <v>Neposredan utjecaj na točnost?</v>
      </c>
      <c r="F19" s="310"/>
      <c r="G19" s="310"/>
      <c r="H19" s="310"/>
      <c r="I19" s="311"/>
      <c r="J19" s="199"/>
      <c r="K19" s="155"/>
      <c r="L19" s="155"/>
      <c r="M19" s="155"/>
      <c r="N19" s="155"/>
      <c r="O19" s="104"/>
      <c r="P19" s="52"/>
      <c r="Q19" s="52"/>
    </row>
    <row r="20" spans="1:17" s="136" customFormat="1" ht="37.5" customHeight="1" x14ac:dyDescent="0.2">
      <c r="A20" s="52"/>
      <c r="B20" s="121"/>
      <c r="C20" s="100"/>
      <c r="D20" s="6"/>
      <c r="E20" s="309" t="str">
        <f>Translations!$B$56</f>
        <v xml:space="preserve">Ako poboljšanja maju neposredan utjecaj na točnost, faktor poboljšanja određuje se kao razlika između trenutačno postignute nesigurnosti i nesigurnosti koja se odnosi na zahtijevanu razinu. U svim ostalim slučajevima u kojima nema takvog neposrednog utjecaja, odnosno kod prelaska sa zadanih vrijednosti na analitičke, faktor poboljšanja iznosi 1%.  </v>
      </c>
      <c r="F20" s="309"/>
      <c r="G20" s="309"/>
      <c r="H20" s="309"/>
      <c r="I20" s="309"/>
      <c r="J20" s="309"/>
      <c r="K20" s="309"/>
      <c r="L20" s="309"/>
      <c r="M20" s="309"/>
      <c r="N20" s="309"/>
      <c r="O20" s="104"/>
      <c r="P20" s="52"/>
      <c r="Q20" s="52"/>
    </row>
    <row r="21" spans="1:17" s="136" customFormat="1" ht="5.0999999999999996" customHeight="1" x14ac:dyDescent="0.2">
      <c r="A21" s="52"/>
      <c r="B21" s="121"/>
      <c r="C21" s="100"/>
      <c r="D21" s="6"/>
      <c r="E21" s="70"/>
      <c r="F21" s="70"/>
      <c r="G21" s="70"/>
      <c r="H21" s="70"/>
      <c r="I21" s="70"/>
      <c r="J21" s="70"/>
      <c r="K21" s="70"/>
      <c r="L21" s="70"/>
      <c r="M21" s="70"/>
      <c r="N21" s="70"/>
      <c r="O21" s="104"/>
      <c r="P21" s="52"/>
      <c r="Q21" s="52"/>
    </row>
    <row r="22" spans="1:17" s="136" customFormat="1" ht="12.75" customHeight="1" x14ac:dyDescent="0.2">
      <c r="A22" s="52"/>
      <c r="B22" s="121"/>
      <c r="C22" s="100"/>
      <c r="D22" s="6"/>
      <c r="E22" s="313" t="str">
        <f>Translations!$B$57</f>
        <v>Trenutačno postignuta nesigurnost:</v>
      </c>
      <c r="F22" s="313"/>
      <c r="G22" s="313"/>
      <c r="H22" s="313"/>
      <c r="I22" s="314"/>
      <c r="J22" s="182"/>
      <c r="K22" s="225" t="str">
        <f>IF(J22&lt;0,EUconst_ERR_Inconsistent,"")</f>
        <v/>
      </c>
      <c r="L22" s="154"/>
      <c r="M22" s="154"/>
      <c r="N22" s="154"/>
      <c r="O22" s="104"/>
      <c r="P22" s="52"/>
      <c r="Q22" s="157" t="b">
        <f>AND(J19&lt;&gt;"",J19=FALSE)</f>
        <v>0</v>
      </c>
    </row>
    <row r="23" spans="1:17" s="136" customFormat="1" ht="12.75" customHeight="1" x14ac:dyDescent="0.2">
      <c r="A23" s="52"/>
      <c r="B23" s="121"/>
      <c r="C23" s="100"/>
      <c r="D23" s="6"/>
      <c r="E23" s="313" t="str">
        <f>Translations!$B$58</f>
        <v>Nesigurnost koja se odnosi na zahtijevanu razinu:</v>
      </c>
      <c r="F23" s="313"/>
      <c r="G23" s="313"/>
      <c r="H23" s="313"/>
      <c r="I23" s="314"/>
      <c r="J23" s="182"/>
      <c r="K23" s="154"/>
      <c r="L23" s="154"/>
      <c r="M23" s="154"/>
      <c r="N23" s="154"/>
      <c r="O23" s="104"/>
      <c r="P23" s="52"/>
      <c r="Q23" s="157" t="b">
        <f>Q22</f>
        <v>0</v>
      </c>
    </row>
    <row r="24" spans="1:17" s="136" customFormat="1" ht="5.0999999999999996" customHeight="1" x14ac:dyDescent="0.2">
      <c r="A24" s="52"/>
      <c r="B24" s="121"/>
      <c r="C24" s="100"/>
      <c r="D24" s="6"/>
      <c r="E24" s="156"/>
      <c r="F24" s="156"/>
      <c r="G24" s="156"/>
      <c r="H24" s="156"/>
      <c r="I24" s="156"/>
      <c r="J24" s="154"/>
      <c r="K24" s="154"/>
      <c r="L24" s="154"/>
      <c r="M24" s="154"/>
      <c r="N24" s="154"/>
      <c r="O24" s="104"/>
      <c r="P24" s="52"/>
      <c r="Q24" s="52"/>
    </row>
    <row r="25" spans="1:17" s="136" customFormat="1" ht="12.75" customHeight="1" x14ac:dyDescent="0.2">
      <c r="A25" s="52"/>
      <c r="B25" s="121"/>
      <c r="C25" s="100"/>
      <c r="D25" s="53" t="s">
        <v>2</v>
      </c>
      <c r="E25" s="315" t="str">
        <f>Translations!$B$59</f>
        <v>Vrste troškova</v>
      </c>
      <c r="F25" s="315"/>
      <c r="G25" s="315"/>
      <c r="H25" s="315"/>
      <c r="I25" s="315"/>
      <c r="J25" s="315"/>
      <c r="K25" s="315"/>
      <c r="L25" s="315"/>
      <c r="M25" s="315"/>
      <c r="N25" s="315"/>
      <c r="O25" s="104"/>
      <c r="P25" s="52"/>
      <c r="Q25" s="52"/>
    </row>
    <row r="26" spans="1:17" s="136" customFormat="1" ht="12.75" customHeight="1" x14ac:dyDescent="0.2">
      <c r="A26" s="52"/>
      <c r="B26" s="121"/>
      <c r="C26" s="100"/>
      <c r="D26" s="6"/>
      <c r="E26" s="326" t="str">
        <f>Translations!$B$60</f>
        <v xml:space="preserve">Napominjemo da su za procjenu neopravdanih troškova bitni samo "dodatni troškovi". </v>
      </c>
      <c r="F26" s="326"/>
      <c r="G26" s="326"/>
      <c r="H26" s="326"/>
      <c r="I26" s="326"/>
      <c r="J26" s="326"/>
      <c r="K26" s="326"/>
      <c r="L26" s="326"/>
      <c r="M26" s="326"/>
      <c r="N26" s="326"/>
      <c r="O26" s="104"/>
      <c r="P26" s="52"/>
      <c r="Q26" s="52"/>
    </row>
    <row r="27" spans="1:17" s="136" customFormat="1" ht="12.75" customHeight="1" x14ac:dyDescent="0.2">
      <c r="A27" s="52"/>
      <c r="B27" s="121"/>
      <c r="C27" s="100"/>
      <c r="D27" s="6"/>
      <c r="E27" s="63" t="s">
        <v>75</v>
      </c>
      <c r="F27" s="309" t="str">
        <f>Translations!$B$94</f>
        <v>tj. razlika između trenutnih troškova i troška točnijeg ili pouzdanijeg dijela opreme, ILI</v>
      </c>
      <c r="G27" s="309"/>
      <c r="H27" s="309"/>
      <c r="I27" s="309"/>
      <c r="J27" s="309"/>
      <c r="K27" s="309"/>
      <c r="L27" s="309"/>
      <c r="M27" s="309"/>
      <c r="N27" s="309"/>
      <c r="O27" s="104"/>
      <c r="P27" s="52"/>
      <c r="Q27" s="52"/>
    </row>
    <row r="28" spans="1:17" s="136" customFormat="1" ht="25.5" customHeight="1" x14ac:dyDescent="0.2">
      <c r="A28" s="52"/>
      <c r="B28" s="121"/>
      <c r="C28" s="100"/>
      <c r="D28" s="6"/>
      <c r="E28" s="63" t="s">
        <v>75</v>
      </c>
      <c r="F28" s="309" t="str">
        <f>Translations!$B$95</f>
        <v>tamo gdje operater ionako mora zamijeniti opremu i ima izbor između različitih opcija ulaganja, treba uzeti u obzir samo troškove skuplje (ali preciznije ili pouzdanije) opreme umanjene za troškove koji bi ionako nastali zamjenom opreme.</v>
      </c>
      <c r="G28" s="309"/>
      <c r="H28" s="309"/>
      <c r="I28" s="309"/>
      <c r="J28" s="309"/>
      <c r="K28" s="309"/>
      <c r="L28" s="309"/>
      <c r="M28" s="309"/>
      <c r="N28" s="309"/>
      <c r="O28" s="104"/>
      <c r="P28" s="52"/>
      <c r="Q28" s="52"/>
    </row>
    <row r="29" spans="1:17" s="136" customFormat="1" ht="12.75" customHeight="1" x14ac:dyDescent="0.2">
      <c r="A29" s="52"/>
      <c r="B29" s="121"/>
      <c r="C29" s="100"/>
      <c r="D29" s="6"/>
      <c r="E29" s="309" t="str">
        <f>Translations!$B$61</f>
        <v xml:space="preserve">Za procjenu, na primjer, nastanak neopravdanih troškova koji se odnose na učestalost analiza, ovdje su bitni samo troškovi za dodatne analize. </v>
      </c>
      <c r="F29" s="309"/>
      <c r="G29" s="309"/>
      <c r="H29" s="309"/>
      <c r="I29" s="309"/>
      <c r="J29" s="309"/>
      <c r="K29" s="309"/>
      <c r="L29" s="309"/>
      <c r="M29" s="309"/>
      <c r="N29" s="309"/>
      <c r="O29" s="104"/>
      <c r="P29" s="52"/>
      <c r="Q29" s="52"/>
    </row>
    <row r="30" spans="1:17" s="136" customFormat="1" ht="12.75" customHeight="1" x14ac:dyDescent="0.2">
      <c r="A30" s="52"/>
      <c r="B30" s="121"/>
      <c r="C30" s="100"/>
      <c r="D30" s="6"/>
      <c r="E30" s="309" t="str">
        <f>Translations!$B$62</f>
        <v xml:space="preserve">Kako biste razmotrili samo "dodatne" troškove, možete: </v>
      </c>
      <c r="F30" s="309"/>
      <c r="G30" s="309"/>
      <c r="H30" s="309"/>
      <c r="I30" s="309"/>
      <c r="J30" s="309"/>
      <c r="K30" s="309"/>
      <c r="L30" s="309"/>
      <c r="M30" s="309"/>
      <c r="N30" s="309"/>
      <c r="O30" s="104"/>
      <c r="P30" s="52"/>
      <c r="Q30" s="52"/>
    </row>
    <row r="31" spans="1:17" s="136" customFormat="1" ht="12.75" customHeight="1" x14ac:dyDescent="0.2">
      <c r="A31" s="52"/>
      <c r="B31" s="121"/>
      <c r="C31" s="100"/>
      <c r="D31" s="6"/>
      <c r="E31" s="63" t="s">
        <v>75</v>
      </c>
      <c r="F31" s="309" t="str">
        <f>Translations!$B$63</f>
        <v>upišite tekuće troškove ili troškove referentnog sustava iz točke i. i troškovi koji se odnose na novu opremu ili mjere iz točke  ii.</v>
      </c>
      <c r="G31" s="309"/>
      <c r="H31" s="309"/>
      <c r="I31" s="309"/>
      <c r="J31" s="309"/>
      <c r="K31" s="309"/>
      <c r="L31" s="309"/>
      <c r="M31" s="309"/>
      <c r="N31" s="309"/>
      <c r="O31" s="104"/>
      <c r="P31" s="52"/>
      <c r="Q31" s="52"/>
    </row>
    <row r="32" spans="1:17" s="136" customFormat="1" ht="12.75" customHeight="1" x14ac:dyDescent="0.2">
      <c r="A32" s="52"/>
      <c r="B32" s="121"/>
      <c r="C32" s="100"/>
      <c r="D32" s="6"/>
      <c r="E32" s="63" t="s">
        <v>75</v>
      </c>
      <c r="F32" s="309" t="str">
        <f>Translations!$B$64</f>
        <v xml:space="preserve">upišite samo dodatne troškove iz točke ii. </v>
      </c>
      <c r="G32" s="309"/>
      <c r="H32" s="309"/>
      <c r="I32" s="309"/>
      <c r="J32" s="309"/>
      <c r="K32" s="309"/>
      <c r="L32" s="309"/>
      <c r="M32" s="309"/>
      <c r="N32" s="309"/>
      <c r="O32" s="104"/>
      <c r="P32" s="52"/>
      <c r="Q32" s="52"/>
    </row>
    <row r="33" spans="1:18" s="136" customFormat="1" ht="5.0999999999999996" customHeight="1" x14ac:dyDescent="0.2">
      <c r="A33" s="52"/>
      <c r="B33" s="121"/>
      <c r="C33" s="100"/>
      <c r="D33" s="6"/>
      <c r="E33" s="163"/>
      <c r="F33" s="154"/>
      <c r="G33" s="154"/>
      <c r="H33" s="154"/>
      <c r="I33" s="154"/>
      <c r="J33" s="154"/>
      <c r="K33" s="154"/>
      <c r="L33" s="154"/>
      <c r="M33" s="6"/>
      <c r="N33" s="154"/>
      <c r="O33" s="104"/>
      <c r="P33" s="52"/>
      <c r="Q33" s="52"/>
    </row>
    <row r="34" spans="1:18" s="136" customFormat="1" ht="25.5" customHeight="1" x14ac:dyDescent="0.2">
      <c r="A34" s="122"/>
      <c r="B34" s="121"/>
      <c r="C34" s="6"/>
      <c r="D34" s="6"/>
      <c r="E34" s="61" t="str">
        <f>Translations!$B$70</f>
        <v>Kratak opis</v>
      </c>
      <c r="F34" s="306" t="str">
        <f>Translations!$B$71</f>
        <v xml:space="preserve">Ovdje upišite kratak opis. Taj opis treba obuhvatiti informacije o, na primjer, razdoblje amortizacije troškova ulaganja, broj analiza u godini na koju se odnose troškovi, itd. </v>
      </c>
      <c r="G34" s="306"/>
      <c r="H34" s="306"/>
      <c r="I34" s="306"/>
      <c r="J34" s="306"/>
      <c r="K34" s="306"/>
      <c r="L34" s="306"/>
      <c r="M34" s="306"/>
      <c r="N34" s="306"/>
      <c r="O34" s="158"/>
      <c r="P34" s="90"/>
      <c r="Q34" s="159"/>
    </row>
    <row r="35" spans="1:18" s="136" customFormat="1" ht="12.75" customHeight="1" x14ac:dyDescent="0.2">
      <c r="A35" s="122"/>
      <c r="B35" s="121"/>
      <c r="C35" s="6"/>
      <c r="D35" s="6"/>
      <c r="E35" s="303" t="str">
        <f>Translations!$B$65</f>
        <v>Vrste troškova</v>
      </c>
      <c r="F35" s="306" t="str">
        <f>Translations!$B$66</f>
        <v xml:space="preserve">Razlikujemo sljedeće: </v>
      </c>
      <c r="G35" s="306"/>
      <c r="H35" s="306"/>
      <c r="I35" s="306"/>
      <c r="J35" s="306"/>
      <c r="K35" s="306"/>
      <c r="L35" s="306"/>
      <c r="M35" s="306"/>
      <c r="N35" s="306"/>
      <c r="O35" s="158"/>
      <c r="P35" s="90"/>
      <c r="Q35" s="159"/>
    </row>
    <row r="36" spans="1:18" s="136" customFormat="1" ht="12.75" customHeight="1" x14ac:dyDescent="0.2">
      <c r="A36" s="122"/>
      <c r="B36" s="121"/>
      <c r="C36" s="6"/>
      <c r="D36" s="6"/>
      <c r="E36" s="304"/>
      <c r="F36" s="63" t="s">
        <v>75</v>
      </c>
      <c r="G36" s="305" t="str">
        <f>Translations!$B$67</f>
        <v xml:space="preserve">Troškovi ulaganja: Ovo su troškovi ulaganja za, na primjer, novu mjernu opremu ili sustav za uzimanje uzoraka. </v>
      </c>
      <c r="H36" s="305"/>
      <c r="I36" s="305"/>
      <c r="J36" s="305"/>
      <c r="K36" s="305"/>
      <c r="L36" s="305"/>
      <c r="M36" s="305"/>
      <c r="N36" s="305"/>
      <c r="O36" s="158"/>
      <c r="P36" s="90"/>
      <c r="Q36" s="159"/>
    </row>
    <row r="37" spans="1:18" s="136" customFormat="1" ht="48" customHeight="1" x14ac:dyDescent="0.2">
      <c r="A37" s="122"/>
      <c r="B37" s="121"/>
      <c r="C37" s="6"/>
      <c r="D37" s="6"/>
      <c r="E37" s="304"/>
      <c r="F37" s="63" t="s">
        <v>75</v>
      </c>
      <c r="G37" s="305" t="str">
        <f>Translations!$B$83</f>
        <v xml:space="preserve">Razdoblje amortizacije: U skladu s člankom 18(1), ovo razdoblje treba se temeljiti na ekonomskom vijeku trajanja opreme. Godišnji troškovi ulaganja u obzir uzimaju vremensku vrijednost novca kroz proračun anuiteta koristeći unesenu kamatnu stopu. U slučaju da nije unesena kamatna stopa, godišnji troškovi jednostavno se određuju linearnom amortizacijom, odnosno dijeljenjem troškova ulaganja s razdobljem amortizacije. </v>
      </c>
      <c r="H37" s="305"/>
      <c r="I37" s="305"/>
      <c r="J37" s="305"/>
      <c r="K37" s="305"/>
      <c r="L37" s="305"/>
      <c r="M37" s="305"/>
      <c r="N37" s="305"/>
      <c r="O37" s="164"/>
      <c r="P37" s="90"/>
      <c r="Q37" s="159"/>
    </row>
    <row r="38" spans="1:18" s="136" customFormat="1" ht="12.75" customHeight="1" x14ac:dyDescent="0.2">
      <c r="A38" s="122"/>
      <c r="B38" s="121"/>
      <c r="C38" s="6"/>
      <c r="D38" s="6"/>
      <c r="E38" s="304"/>
      <c r="F38" s="63" t="s">
        <v>75</v>
      </c>
      <c r="G38" s="305" t="str">
        <f>Translations!$B$93</f>
        <v>Kamatna stopa: Ovo je kamatna stopa povezana s ulaganjem unesena kao %. Upisi ovdje nisu obavezni.</v>
      </c>
      <c r="H38" s="305"/>
      <c r="I38" s="305"/>
      <c r="J38" s="305"/>
      <c r="K38" s="305"/>
      <c r="L38" s="305"/>
      <c r="M38" s="305"/>
      <c r="N38" s="305"/>
      <c r="O38" s="164"/>
      <c r="P38" s="90"/>
      <c r="Q38" s="159"/>
    </row>
    <row r="39" spans="1:18" s="136" customFormat="1" ht="12.75" customHeight="1" x14ac:dyDescent="0.2">
      <c r="A39" s="122"/>
      <c r="B39" s="121"/>
      <c r="C39" s="6"/>
      <c r="D39" s="6"/>
      <c r="E39" s="304"/>
      <c r="F39" s="63" t="s">
        <v>75</v>
      </c>
      <c r="G39" s="305" t="str">
        <f>Translations!$B$68</f>
        <v xml:space="preserve">O&amp;M troškovi: Ovo su operativni i troškovi održavanja, na primjer mjerne opreme. </v>
      </c>
      <c r="H39" s="305"/>
      <c r="I39" s="305"/>
      <c r="J39" s="305"/>
      <c r="K39" s="305"/>
      <c r="L39" s="305"/>
      <c r="M39" s="305"/>
      <c r="N39" s="305"/>
      <c r="O39" s="158"/>
      <c r="P39" s="90"/>
      <c r="Q39" s="159"/>
    </row>
    <row r="40" spans="1:18" s="136" customFormat="1" ht="38.85" customHeight="1" x14ac:dyDescent="0.2">
      <c r="A40" s="122"/>
      <c r="B40" s="121"/>
      <c r="C40" s="6"/>
      <c r="D40" s="6"/>
      <c r="E40" s="304"/>
      <c r="F40" s="63"/>
      <c r="G40" s="305" t="str">
        <f>Translations!$B$84</f>
        <v>Ovi troškovi obuhvaćaju sve izdvojeno kalibriranje ili održavanje, a također sve unutarnje  troškove rada koji se odnose na O&amp;M. u obzir se uzimaju samo oni troškovi rada za koje operater može nadležnom tijelu pružiti zadovoljavajuće dokaze da se mogu pripisati razmatranim poboljšanjima.</v>
      </c>
      <c r="H40" s="305"/>
      <c r="I40" s="305"/>
      <c r="J40" s="305"/>
      <c r="K40" s="305"/>
      <c r="L40" s="305"/>
      <c r="M40" s="305"/>
      <c r="N40" s="305"/>
      <c r="O40" s="158"/>
      <c r="P40" s="90"/>
      <c r="Q40" s="159"/>
    </row>
    <row r="41" spans="1:18" s="136" customFormat="1" ht="12.75" customHeight="1" x14ac:dyDescent="0.2">
      <c r="A41" s="122"/>
      <c r="B41" s="121"/>
      <c r="C41" s="6"/>
      <c r="D41" s="6"/>
      <c r="E41" s="304"/>
      <c r="F41" s="63" t="s">
        <v>75</v>
      </c>
      <c r="G41" s="305" t="str">
        <f>Translations!$B$69</f>
        <v xml:space="preserve">Svi ostali troškovi: Ovo su svi ostali relevantni godišnji troškovi, na primjer trošak analiza. </v>
      </c>
      <c r="H41" s="305"/>
      <c r="I41" s="305"/>
      <c r="J41" s="305"/>
      <c r="K41" s="305"/>
      <c r="L41" s="305"/>
      <c r="M41" s="305"/>
      <c r="N41" s="305"/>
      <c r="O41" s="158"/>
      <c r="P41" s="90"/>
      <c r="Q41" s="159"/>
    </row>
    <row r="42" spans="1:18" s="136" customFormat="1" ht="50.1" customHeight="1" x14ac:dyDescent="0.2">
      <c r="A42" s="194"/>
      <c r="B42" s="121"/>
      <c r="C42" s="6"/>
      <c r="D42" s="6"/>
      <c r="E42" s="62"/>
      <c r="F42" s="63"/>
      <c r="G42" s="305" t="str">
        <f>Translations!$B$85</f>
        <v>Ovi troškovi također trebaju uključivati troškove koji se odnose na promjene u poslovanju, na primjer ako ugradnja mjerene opreme zahtijeva privremenu obustavu posla. Međutim, u obzir se uzimaju samo oni troškovi za koje operater može nadležnom tijelu pružiti zadovoljavajuće dokaze da se mogu pripisati ugradnji nove opreme. Ako je obustava rada ionako planirana, onda se ne uzimaju u obzir.</v>
      </c>
      <c r="H42" s="305"/>
      <c r="I42" s="305"/>
      <c r="J42" s="305"/>
      <c r="K42" s="305"/>
      <c r="L42" s="305"/>
      <c r="M42" s="305"/>
      <c r="N42" s="305"/>
      <c r="O42" s="158"/>
      <c r="P42" s="90"/>
      <c r="Q42" s="205"/>
      <c r="R42" s="206"/>
    </row>
    <row r="43" spans="1:18" s="136" customFormat="1" ht="5.0999999999999996" customHeight="1" x14ac:dyDescent="0.2">
      <c r="A43" s="52"/>
      <c r="B43" s="121"/>
      <c r="C43" s="100"/>
      <c r="D43" s="6"/>
      <c r="E43" s="154"/>
      <c r="F43" s="154"/>
      <c r="G43" s="154"/>
      <c r="H43" s="154"/>
      <c r="I43" s="154"/>
      <c r="J43" s="154"/>
      <c r="K43" s="154"/>
      <c r="L43" s="154"/>
      <c r="M43" s="6"/>
      <c r="N43" s="154"/>
      <c r="O43" s="104"/>
      <c r="P43" s="52"/>
      <c r="Q43" s="52"/>
    </row>
    <row r="44" spans="1:18" s="136" customFormat="1" x14ac:dyDescent="0.2">
      <c r="A44" s="52"/>
      <c r="B44" s="121"/>
      <c r="C44" s="100"/>
      <c r="D44" s="6"/>
      <c r="E44" s="41" t="str">
        <f>Translations!$B$72</f>
        <v>i. Tekući ili referentni troškovi</v>
      </c>
      <c r="F44" s="154"/>
      <c r="G44" s="154"/>
      <c r="H44" s="154"/>
      <c r="I44" s="154"/>
      <c r="J44" s="154"/>
      <c r="K44" s="154"/>
      <c r="L44" s="154"/>
      <c r="M44" s="6"/>
      <c r="N44" s="154"/>
      <c r="O44" s="104"/>
      <c r="P44" s="52"/>
      <c r="Q44" s="52"/>
    </row>
    <row r="45" spans="1:18" s="136" customFormat="1" ht="12.75" customHeight="1" thickBot="1" x14ac:dyDescent="0.25">
      <c r="A45" s="52"/>
      <c r="B45" s="121"/>
      <c r="C45" s="100"/>
      <c r="D45" s="6"/>
      <c r="E45" s="309" t="str">
        <f>Translations!$B$73</f>
        <v xml:space="preserve">Ovdje upišite troškove koji se odnose na vašu trenutačnu metodologiju ili opremu ILI, prilikom uspoređivanja dvije ili više opcija, referentne troškove. </v>
      </c>
      <c r="F45" s="309"/>
      <c r="G45" s="309"/>
      <c r="H45" s="309"/>
      <c r="I45" s="309"/>
      <c r="J45" s="309"/>
      <c r="K45" s="309"/>
      <c r="L45" s="309"/>
      <c r="M45" s="309"/>
      <c r="N45" s="309"/>
      <c r="O45" s="104"/>
      <c r="P45" s="52"/>
      <c r="Q45" s="52"/>
    </row>
    <row r="46" spans="1:18" s="136" customFormat="1" ht="12.75" customHeight="1" x14ac:dyDescent="0.2">
      <c r="A46" s="52"/>
      <c r="B46" s="121"/>
      <c r="C46" s="100"/>
      <c r="D46" s="6"/>
      <c r="E46" s="341" t="str">
        <f>Translations!$B$70</f>
        <v>Kratak opis</v>
      </c>
      <c r="F46" s="348"/>
      <c r="G46" s="348"/>
      <c r="H46" s="345" t="str">
        <f>Translations!$B$86</f>
        <v xml:space="preserve">Troškovi ulaganja </v>
      </c>
      <c r="I46" s="346"/>
      <c r="J46" s="347"/>
      <c r="K46" s="341" t="str">
        <f>Translations!$B$87</f>
        <v>O&amp;M troškovi [€/godina]</v>
      </c>
      <c r="L46" s="342"/>
      <c r="M46" s="307" t="str">
        <f>Translations!$B$88</f>
        <v>Ostali troškovi  [€/godina]</v>
      </c>
      <c r="N46" s="307" t="str">
        <f>Translations!$B$74</f>
        <v>Godišnji troškovi [€]</v>
      </c>
      <c r="O46" s="104"/>
      <c r="P46" s="52"/>
      <c r="Q46" s="52"/>
    </row>
    <row r="47" spans="1:18" s="201" customFormat="1" ht="45" customHeight="1" thickBot="1" x14ac:dyDescent="0.25">
      <c r="A47" s="160"/>
      <c r="B47" s="161"/>
      <c r="C47" s="148"/>
      <c r="D47" s="200"/>
      <c r="E47" s="343"/>
      <c r="F47" s="349"/>
      <c r="G47" s="349"/>
      <c r="H47" s="193" t="str">
        <f>Translations!$B$89</f>
        <v>Troškovi ulaganja [€]</v>
      </c>
      <c r="I47" s="210" t="str">
        <f>Translations!$B$90</f>
        <v>Razdoblje amortizacije [godine]</v>
      </c>
      <c r="J47" s="211" t="str">
        <f>Translations!$B$96</f>
        <v>Kamatna stopa [%]</v>
      </c>
      <c r="K47" s="343"/>
      <c r="L47" s="344"/>
      <c r="M47" s="340"/>
      <c r="N47" s="308"/>
      <c r="O47" s="105"/>
      <c r="P47" s="160"/>
      <c r="Q47" s="160"/>
    </row>
    <row r="48" spans="1:18" s="136" customFormat="1" ht="15" customHeight="1" x14ac:dyDescent="0.2">
      <c r="A48" s="52"/>
      <c r="B48" s="121"/>
      <c r="C48" s="100"/>
      <c r="D48" s="41"/>
      <c r="E48" s="327"/>
      <c r="F48" s="328"/>
      <c r="G48" s="328"/>
      <c r="H48" s="220"/>
      <c r="I48" s="207"/>
      <c r="J48" s="202"/>
      <c r="K48" s="329"/>
      <c r="L48" s="330"/>
      <c r="M48" s="220"/>
      <c r="N48" s="212" t="str">
        <f>IF(COUNT(H48:M48)&gt;0,IF(COUNT(H48:I48)=2,IF(J48&gt;0,-PMT(J48/100,I48,H48),H48/I48),0)+K48+M48,"")</f>
        <v/>
      </c>
      <c r="O48" s="164"/>
      <c r="P48" s="52"/>
      <c r="Q48" s="52"/>
    </row>
    <row r="49" spans="1:17" s="136" customFormat="1" ht="12.75" customHeight="1" x14ac:dyDescent="0.2">
      <c r="A49" s="52"/>
      <c r="B49" s="121"/>
      <c r="C49" s="100"/>
      <c r="D49" s="6"/>
      <c r="E49" s="338"/>
      <c r="F49" s="339"/>
      <c r="G49" s="339"/>
      <c r="H49" s="219"/>
      <c r="I49" s="208"/>
      <c r="J49" s="203"/>
      <c r="K49" s="336"/>
      <c r="L49" s="337"/>
      <c r="M49" s="219"/>
      <c r="N49" s="213" t="str">
        <f>IF(COUNT(H49:M49)&gt;0,IF(COUNT(H49:I49)=2,IF(J49&gt;0,-PMT(J49/100,I49,H49),H49/I49),0)+K49+M49,"")</f>
        <v/>
      </c>
      <c r="O49" s="104"/>
      <c r="P49" s="52"/>
      <c r="Q49" s="52"/>
    </row>
    <row r="50" spans="1:17" s="136" customFormat="1" ht="12.75" customHeight="1" x14ac:dyDescent="0.2">
      <c r="A50" s="52"/>
      <c r="B50" s="121"/>
      <c r="C50" s="100"/>
      <c r="D50" s="6"/>
      <c r="E50" s="338"/>
      <c r="F50" s="339"/>
      <c r="G50" s="339"/>
      <c r="H50" s="219"/>
      <c r="I50" s="208"/>
      <c r="J50" s="203"/>
      <c r="K50" s="336"/>
      <c r="L50" s="337"/>
      <c r="M50" s="219"/>
      <c r="N50" s="213" t="str">
        <f>IF(COUNT(H50:M50)&gt;0,IF(COUNT(H50:I50)=2,IF(J50&gt;0,-PMT(J50/100,I50,H50),H50/I50),0)+K50+M50,"")</f>
        <v/>
      </c>
      <c r="O50" s="104"/>
      <c r="P50" s="52"/>
      <c r="Q50" s="52"/>
    </row>
    <row r="51" spans="1:17" s="136" customFormat="1" ht="12.75" customHeight="1" x14ac:dyDescent="0.2">
      <c r="A51" s="52"/>
      <c r="B51" s="121"/>
      <c r="C51" s="100"/>
      <c r="D51" s="6"/>
      <c r="E51" s="338"/>
      <c r="F51" s="339"/>
      <c r="G51" s="339"/>
      <c r="H51" s="219"/>
      <c r="I51" s="208"/>
      <c r="J51" s="203"/>
      <c r="K51" s="336"/>
      <c r="L51" s="337"/>
      <c r="M51" s="219"/>
      <c r="N51" s="213" t="str">
        <f>IF(COUNT(H51:M51)&gt;0,IF(COUNT(H51:I51)=2,IF(J51&gt;0,-PMT(J51/100,I51,H51),H51/I51),0)+K51+M51,"")</f>
        <v/>
      </c>
      <c r="O51" s="104"/>
      <c r="P51" s="52"/>
      <c r="Q51" s="52"/>
    </row>
    <row r="52" spans="1:17" s="136" customFormat="1" ht="12.75" customHeight="1" thickBot="1" x14ac:dyDescent="0.25">
      <c r="A52" s="52"/>
      <c r="B52" s="121"/>
      <c r="C52" s="100"/>
      <c r="D52" s="6"/>
      <c r="E52" s="350"/>
      <c r="F52" s="351"/>
      <c r="G52" s="351"/>
      <c r="H52" s="218"/>
      <c r="I52" s="209"/>
      <c r="J52" s="204"/>
      <c r="K52" s="331"/>
      <c r="L52" s="332"/>
      <c r="M52" s="218"/>
      <c r="N52" s="214" t="str">
        <f>IF(COUNT(H52:M52)&gt;0,IF(COUNT(H52:I52)=2,IF(J52&gt;0,-PMT(J52/100,I52,H52),H52/I52),0)+K52+M52,"")</f>
        <v/>
      </c>
      <c r="O52" s="104"/>
      <c r="P52" s="52"/>
      <c r="Q52" s="52"/>
    </row>
    <row r="53" spans="1:17" s="136" customFormat="1" ht="12.75" customHeight="1" thickBot="1" x14ac:dyDescent="0.25">
      <c r="A53" s="52"/>
      <c r="B53" s="121"/>
      <c r="C53" s="100"/>
      <c r="D53" s="6"/>
      <c r="E53" s="154"/>
      <c r="F53" s="154"/>
      <c r="G53" s="154"/>
      <c r="H53" s="154"/>
      <c r="I53" s="154"/>
      <c r="J53" s="154"/>
      <c r="K53" s="154"/>
      <c r="L53" s="89" t="str">
        <f>Translations!$B$52</f>
        <v>Zbroj</v>
      </c>
      <c r="M53" s="191" t="s">
        <v>103</v>
      </c>
      <c r="N53" s="174" t="str">
        <f>IF(COUNT(N48:N52)&gt;0,SUM(N48:N52),"")</f>
        <v/>
      </c>
      <c r="O53" s="104"/>
      <c r="P53" s="52"/>
      <c r="Q53" s="52"/>
    </row>
    <row r="54" spans="1:17" s="136" customFormat="1" ht="5.0999999999999996" customHeight="1" x14ac:dyDescent="0.2">
      <c r="A54" s="52"/>
      <c r="B54" s="121"/>
      <c r="C54" s="100"/>
      <c r="D54" s="6"/>
      <c r="E54" s="100"/>
      <c r="F54" s="100"/>
      <c r="G54" s="100"/>
      <c r="H54" s="100"/>
      <c r="I54" s="100"/>
      <c r="J54" s="100"/>
      <c r="K54" s="100"/>
      <c r="L54" s="100"/>
      <c r="M54" s="100"/>
      <c r="N54" s="100"/>
      <c r="O54" s="150"/>
      <c r="P54" s="52"/>
      <c r="Q54" s="52"/>
    </row>
    <row r="55" spans="1:17" s="136" customFormat="1" ht="15" customHeight="1" x14ac:dyDescent="0.2">
      <c r="A55" s="52"/>
      <c r="B55" s="121"/>
      <c r="C55" s="100"/>
      <c r="D55" s="6"/>
      <c r="E55" s="41" t="str">
        <f>Translations!$B$75</f>
        <v>ii. Troškovi nove opreme ili nove mjere</v>
      </c>
      <c r="F55" s="6"/>
      <c r="G55" s="162"/>
      <c r="H55" s="6"/>
      <c r="I55" s="6"/>
      <c r="J55" s="6"/>
      <c r="K55" s="6"/>
      <c r="L55" s="6"/>
      <c r="M55" s="6"/>
      <c r="N55" s="6"/>
      <c r="O55" s="150"/>
      <c r="P55" s="52"/>
      <c r="Q55" s="52"/>
    </row>
    <row r="56" spans="1:17" s="136" customFormat="1" ht="12.75" customHeight="1" thickBot="1" x14ac:dyDescent="0.25">
      <c r="A56" s="52"/>
      <c r="B56" s="121"/>
      <c r="C56" s="100"/>
      <c r="D56" s="6"/>
      <c r="E56" s="309" t="str">
        <f>Translations!$B$76</f>
        <v xml:space="preserve">Ovdje upišite troškove koji se odnose na nove ili dodatne mjere ili novu opremu koja bi dovela do poboljšanja. </v>
      </c>
      <c r="F56" s="309"/>
      <c r="G56" s="309"/>
      <c r="H56" s="309"/>
      <c r="I56" s="309"/>
      <c r="J56" s="309"/>
      <c r="K56" s="309"/>
      <c r="L56" s="309"/>
      <c r="M56" s="309"/>
      <c r="N56" s="309"/>
      <c r="O56" s="104"/>
      <c r="P56" s="52"/>
      <c r="Q56" s="52"/>
    </row>
    <row r="57" spans="1:17" s="136" customFormat="1" ht="12.75" customHeight="1" x14ac:dyDescent="0.2">
      <c r="A57" s="52"/>
      <c r="B57" s="121"/>
      <c r="C57" s="100"/>
      <c r="D57" s="6"/>
      <c r="E57" s="341" t="str">
        <f>Translations!$B$70</f>
        <v>Kratak opis</v>
      </c>
      <c r="F57" s="348"/>
      <c r="G57" s="348"/>
      <c r="H57" s="345" t="str">
        <f>Translations!$B$86</f>
        <v xml:space="preserve">Troškovi ulaganja </v>
      </c>
      <c r="I57" s="346"/>
      <c r="J57" s="347"/>
      <c r="K57" s="341" t="str">
        <f>Translations!$B$87</f>
        <v>O&amp;M troškovi [€/godina]</v>
      </c>
      <c r="L57" s="342"/>
      <c r="M57" s="307" t="str">
        <f>Translations!$B$88</f>
        <v>Ostali troškovi  [€/godina]</v>
      </c>
      <c r="N57" s="307" t="str">
        <f>Translations!$B$74</f>
        <v>Godišnji troškovi [€]</v>
      </c>
      <c r="O57" s="104"/>
      <c r="P57" s="52"/>
      <c r="Q57" s="52"/>
    </row>
    <row r="58" spans="1:17" s="201" customFormat="1" ht="36.75" customHeight="1" thickBot="1" x14ac:dyDescent="0.25">
      <c r="A58" s="160"/>
      <c r="B58" s="161"/>
      <c r="C58" s="148"/>
      <c r="D58" s="200"/>
      <c r="E58" s="343"/>
      <c r="F58" s="349"/>
      <c r="G58" s="349"/>
      <c r="H58" s="193" t="str">
        <f>Translations!$B$89</f>
        <v>Troškovi ulaganja [€]</v>
      </c>
      <c r="I58" s="210" t="str">
        <f>Translations!$B$90</f>
        <v>Razdoblje amortizacije [godine]</v>
      </c>
      <c r="J58" s="211" t="str">
        <f>Translations!$B$96</f>
        <v>Kamatna stopa [%]</v>
      </c>
      <c r="K58" s="343"/>
      <c r="L58" s="344"/>
      <c r="M58" s="340"/>
      <c r="N58" s="308"/>
      <c r="O58" s="105"/>
      <c r="P58" s="160"/>
      <c r="Q58" s="160"/>
    </row>
    <row r="59" spans="1:17" s="136" customFormat="1" ht="15" customHeight="1" x14ac:dyDescent="0.2">
      <c r="A59" s="52"/>
      <c r="B59" s="121"/>
      <c r="C59" s="100"/>
      <c r="D59" s="41"/>
      <c r="E59" s="327"/>
      <c r="F59" s="328"/>
      <c r="G59" s="328"/>
      <c r="H59" s="220"/>
      <c r="I59" s="207"/>
      <c r="J59" s="202"/>
      <c r="K59" s="329"/>
      <c r="L59" s="330"/>
      <c r="M59" s="220"/>
      <c r="N59" s="212" t="str">
        <f>IF(COUNT(H59:M59)&gt;0,IF(COUNT(H59:I59)=2,IF(J59&gt;0,-PMT(J59/100,I59,H59),H59/I59),0)+K59+M59,"")</f>
        <v/>
      </c>
      <c r="O59" s="104"/>
      <c r="P59" s="52"/>
      <c r="Q59" s="52"/>
    </row>
    <row r="60" spans="1:17" s="136" customFormat="1" ht="12.75" customHeight="1" x14ac:dyDescent="0.2">
      <c r="A60" s="52"/>
      <c r="B60" s="121"/>
      <c r="C60" s="100"/>
      <c r="D60" s="6"/>
      <c r="E60" s="338"/>
      <c r="F60" s="339"/>
      <c r="G60" s="339"/>
      <c r="H60" s="219"/>
      <c r="I60" s="208"/>
      <c r="J60" s="203"/>
      <c r="K60" s="336"/>
      <c r="L60" s="337"/>
      <c r="M60" s="219"/>
      <c r="N60" s="213" t="str">
        <f>IF(COUNT(H60:M60)&gt;0,IF(COUNT(H60:I60)=2,IF(J60&gt;0,-PMT(J60/100,I60,H60),H60/I60),0)+K60+M60,"")</f>
        <v/>
      </c>
      <c r="O60" s="104"/>
      <c r="P60" s="52"/>
      <c r="Q60" s="52"/>
    </row>
    <row r="61" spans="1:17" s="136" customFormat="1" ht="12.75" customHeight="1" x14ac:dyDescent="0.2">
      <c r="A61" s="52"/>
      <c r="B61" s="121"/>
      <c r="C61" s="100"/>
      <c r="D61" s="6"/>
      <c r="E61" s="338"/>
      <c r="F61" s="339"/>
      <c r="G61" s="339"/>
      <c r="H61" s="219"/>
      <c r="I61" s="208"/>
      <c r="J61" s="203"/>
      <c r="K61" s="336"/>
      <c r="L61" s="337"/>
      <c r="M61" s="219"/>
      <c r="N61" s="213" t="str">
        <f>IF(COUNT(H61:M61)&gt;0,IF(COUNT(H61:I61)=2,IF(J61&gt;0,-PMT(J61/100,I61,H61),H61/I61),0)+K61+M61,"")</f>
        <v/>
      </c>
      <c r="O61" s="104"/>
      <c r="P61" s="52"/>
      <c r="Q61" s="52"/>
    </row>
    <row r="62" spans="1:17" s="136" customFormat="1" ht="12.75" customHeight="1" x14ac:dyDescent="0.2">
      <c r="A62" s="52"/>
      <c r="B62" s="121"/>
      <c r="C62" s="100"/>
      <c r="D62" s="6"/>
      <c r="E62" s="338"/>
      <c r="F62" s="339"/>
      <c r="G62" s="339"/>
      <c r="H62" s="219"/>
      <c r="I62" s="208"/>
      <c r="J62" s="203"/>
      <c r="K62" s="336"/>
      <c r="L62" s="337"/>
      <c r="M62" s="219"/>
      <c r="N62" s="213" t="str">
        <f>IF(COUNT(H62:M62)&gt;0,IF(COUNT(H62:I62)=2,IF(J62&gt;0,-PMT(J62/100,I62,H62),H62/I62),0)+K62+M62,"")</f>
        <v/>
      </c>
      <c r="O62" s="104"/>
      <c r="P62" s="52"/>
      <c r="Q62" s="52"/>
    </row>
    <row r="63" spans="1:17" s="136" customFormat="1" ht="12.75" customHeight="1" thickBot="1" x14ac:dyDescent="0.25">
      <c r="A63" s="52"/>
      <c r="B63" s="121"/>
      <c r="C63" s="100"/>
      <c r="D63" s="6"/>
      <c r="E63" s="350"/>
      <c r="F63" s="351"/>
      <c r="G63" s="351"/>
      <c r="H63" s="218"/>
      <c r="I63" s="209"/>
      <c r="J63" s="204"/>
      <c r="K63" s="331"/>
      <c r="L63" s="332"/>
      <c r="M63" s="218"/>
      <c r="N63" s="214" t="str">
        <f>IF(COUNT(H63:M63)&gt;0,IF(COUNT(H63:I63)=2,IF(J63&gt;0,-PMT(J63/100,I63,H63),H63/I63),0)+K63+M63,"")</f>
        <v/>
      </c>
      <c r="O63" s="104"/>
      <c r="P63" s="52"/>
      <c r="Q63" s="52"/>
    </row>
    <row r="64" spans="1:17" s="136" customFormat="1" ht="15" customHeight="1" thickBot="1" x14ac:dyDescent="0.25">
      <c r="A64" s="52"/>
      <c r="B64" s="121"/>
      <c r="C64" s="100"/>
      <c r="D64" s="100"/>
      <c r="E64" s="100"/>
      <c r="F64" s="100"/>
      <c r="G64" s="100"/>
      <c r="H64" s="100"/>
      <c r="I64" s="100"/>
      <c r="J64" s="100"/>
      <c r="K64" s="100"/>
      <c r="L64" s="89" t="str">
        <f>Translations!$B$52</f>
        <v>Zbroj</v>
      </c>
      <c r="M64" s="191" t="s">
        <v>103</v>
      </c>
      <c r="N64" s="174" t="str">
        <f>IF(COUNT(N59:N63)&gt;0,SUM(N59:N63),"")</f>
        <v/>
      </c>
      <c r="O64" s="104"/>
      <c r="P64" s="52"/>
      <c r="Q64" s="52"/>
    </row>
    <row r="65" spans="1:23" s="136" customFormat="1" ht="15" customHeight="1" thickBot="1" x14ac:dyDescent="0.25">
      <c r="A65" s="52"/>
      <c r="B65" s="121"/>
      <c r="C65" s="100"/>
      <c r="D65" s="100"/>
      <c r="E65" s="100"/>
      <c r="F65" s="100"/>
      <c r="G65" s="100"/>
      <c r="H65" s="100"/>
      <c r="I65" s="100"/>
      <c r="J65" s="100"/>
      <c r="K65" s="100"/>
      <c r="L65" s="100"/>
      <c r="M65" s="100"/>
      <c r="N65" s="100"/>
      <c r="O65" s="104"/>
      <c r="P65" s="52"/>
      <c r="Q65" s="52"/>
    </row>
    <row r="66" spans="1:23" s="136" customFormat="1" ht="15" customHeight="1" thickBot="1" x14ac:dyDescent="0.25">
      <c r="A66" s="52"/>
      <c r="B66" s="121"/>
      <c r="C66" s="100"/>
      <c r="D66" s="53" t="s">
        <v>21</v>
      </c>
      <c r="E66" s="310" t="str">
        <f>Translations!$B$77</f>
        <v xml:space="preserve">Godišnji troškovi (zbroj svih "dodatnih" troškova) </v>
      </c>
      <c r="F66" s="310"/>
      <c r="G66" s="310"/>
      <c r="H66" s="310"/>
      <c r="I66" s="310"/>
      <c r="J66" s="310"/>
      <c r="K66" s="310"/>
      <c r="L66" s="310"/>
      <c r="M66" s="173" t="s">
        <v>103</v>
      </c>
      <c r="N66" s="174" t="str">
        <f>IF(ISNUMBER(N64),N64-IF(ISNUMBER(N53),N53,0),"")</f>
        <v/>
      </c>
      <c r="O66" s="150"/>
      <c r="P66" s="52"/>
      <c r="Q66" s="52"/>
    </row>
    <row r="67" spans="1:23" s="136" customFormat="1" ht="5.0999999999999996" customHeight="1" x14ac:dyDescent="0.2">
      <c r="A67" s="52"/>
      <c r="B67" s="121"/>
      <c r="C67" s="100"/>
      <c r="D67" s="6"/>
      <c r="E67" s="163"/>
      <c r="F67" s="163"/>
      <c r="G67" s="163"/>
      <c r="H67" s="163"/>
      <c r="I67" s="163"/>
      <c r="J67" s="163"/>
      <c r="K67" s="163"/>
      <c r="L67" s="163"/>
      <c r="M67" s="163"/>
      <c r="N67" s="163"/>
      <c r="O67" s="150"/>
      <c r="P67" s="52"/>
      <c r="Q67" s="52"/>
    </row>
    <row r="68" spans="1:23" s="136" customFormat="1" ht="39" thickBot="1" x14ac:dyDescent="0.25">
      <c r="A68" s="52"/>
      <c r="B68" s="121"/>
      <c r="C68" s="100"/>
      <c r="D68" s="6"/>
      <c r="E68" s="126"/>
      <c r="F68" s="126"/>
      <c r="G68" s="240" t="str">
        <f>Translations!$B$78</f>
        <v>Cijena EUA jedinica [€/t CO2e]</v>
      </c>
      <c r="H68" s="126"/>
      <c r="I68" s="240" t="str">
        <f>Translations!$B$79</f>
        <v xml:space="preserve">Prosječne godišnje emisije </v>
      </c>
      <c r="J68" s="126"/>
      <c r="K68" s="240" t="str">
        <f>Translations!$B$80</f>
        <v xml:space="preserve">Faktor poboljšanja </v>
      </c>
      <c r="L68" s="126"/>
      <c r="M68" s="126"/>
      <c r="N68" s="126"/>
      <c r="O68" s="150"/>
      <c r="P68" s="52"/>
      <c r="Q68" s="52"/>
    </row>
    <row r="69" spans="1:23" s="136" customFormat="1" ht="15" customHeight="1" thickBot="1" x14ac:dyDescent="0.25">
      <c r="A69" s="52"/>
      <c r="B69" s="121"/>
      <c r="C69" s="100"/>
      <c r="D69" s="53" t="s">
        <v>3</v>
      </c>
      <c r="E69" s="310" t="str">
        <f>Translations!$B$81</f>
        <v>Godišnje koristi</v>
      </c>
      <c r="F69" s="311"/>
      <c r="G69" s="149">
        <v>80</v>
      </c>
      <c r="H69" s="170" t="s">
        <v>102</v>
      </c>
      <c r="I69" s="183"/>
      <c r="J69" s="171" t="s">
        <v>102</v>
      </c>
      <c r="K69" s="151" t="str">
        <f>IF(AND(J19&lt;&gt;"",J19=FALSE),1/100,IF(COUNT(J22,J23)=2,J22-J23,""))</f>
        <v/>
      </c>
      <c r="L69" s="172"/>
      <c r="M69" s="173" t="s">
        <v>103</v>
      </c>
      <c r="N69" s="174" t="str">
        <f>IF(COUNT(G69,I69,K69)=3,G69*I69*K69,"")</f>
        <v/>
      </c>
      <c r="O69" s="150"/>
      <c r="P69" s="52"/>
      <c r="Q69" s="52"/>
    </row>
    <row r="70" spans="1:23" s="136" customFormat="1" x14ac:dyDescent="0.2">
      <c r="A70" s="52"/>
      <c r="B70" s="121"/>
      <c r="C70" s="100"/>
      <c r="D70" s="16"/>
      <c r="E70" s="309" t="str">
        <f>Translations!$B$92</f>
        <v>Prosječne godišnje emisije: te se emisije odnose na određeni tok izvora, izvor emisije određen mjerenjem stakleničkih plinova ili nadomjesnim pristupom.</v>
      </c>
      <c r="F70" s="309"/>
      <c r="G70" s="309"/>
      <c r="H70" s="309"/>
      <c r="I70" s="309"/>
      <c r="J70" s="309"/>
      <c r="K70" s="309"/>
      <c r="L70" s="309"/>
      <c r="M70" s="309"/>
      <c r="N70" s="309"/>
      <c r="O70" s="164"/>
      <c r="P70" s="52"/>
      <c r="Q70" s="52"/>
    </row>
    <row r="71" spans="1:23" s="136" customFormat="1" ht="5.0999999999999996" customHeight="1" thickBot="1" x14ac:dyDescent="0.25">
      <c r="A71" s="52"/>
      <c r="B71" s="121"/>
      <c r="C71" s="100"/>
      <c r="D71" s="16"/>
      <c r="E71" s="163"/>
      <c r="F71" s="163"/>
      <c r="G71" s="163"/>
      <c r="H71" s="163"/>
      <c r="I71" s="163"/>
      <c r="J71" s="163"/>
      <c r="K71" s="163"/>
      <c r="L71" s="163"/>
      <c r="M71" s="163"/>
      <c r="N71" s="163"/>
      <c r="O71" s="164"/>
      <c r="P71" s="52"/>
      <c r="Q71" s="52"/>
    </row>
    <row r="72" spans="1:23" s="136" customFormat="1" ht="15" customHeight="1" thickBot="1" x14ac:dyDescent="0.25">
      <c r="A72" s="165"/>
      <c r="B72" s="166"/>
      <c r="C72" s="98"/>
      <c r="D72" s="53" t="s">
        <v>125</v>
      </c>
      <c r="E72" s="124" t="str">
        <f>Translations!$B$82</f>
        <v xml:space="preserve">Troškovi su neopravdani?  </v>
      </c>
      <c r="F72" s="168"/>
      <c r="G72" s="168"/>
      <c r="H72" s="169"/>
      <c r="I72" s="153" t="str">
        <f>IF(COUNT(N66,N69)=2,AND(N66&gt;N69,N66&gt;IF(CNTR_SmallEmitter,1000,4000)),"")</f>
        <v/>
      </c>
      <c r="J72" s="99"/>
      <c r="K72" s="99"/>
      <c r="L72" s="99"/>
      <c r="M72" s="99"/>
      <c r="N72" s="99"/>
      <c r="O72" s="167"/>
      <c r="P72" s="165"/>
      <c r="Q72" s="165"/>
    </row>
    <row r="73" spans="1:23" ht="12.75" customHeight="1" thickBot="1" x14ac:dyDescent="0.25">
      <c r="A73" s="113"/>
      <c r="B73" s="121"/>
      <c r="C73" s="91"/>
      <c r="D73" s="8"/>
      <c r="E73" s="92"/>
      <c r="F73" s="7"/>
      <c r="G73" s="9"/>
      <c r="H73" s="9"/>
      <c r="I73" s="9"/>
      <c r="J73" s="9"/>
      <c r="K73" s="9"/>
      <c r="L73" s="9"/>
      <c r="M73" s="9"/>
      <c r="N73" s="9"/>
      <c r="O73" s="103"/>
      <c r="P73" s="86"/>
      <c r="Q73" s="5"/>
      <c r="R73" s="137"/>
      <c r="S73" s="137"/>
      <c r="T73" s="137"/>
      <c r="U73" s="137"/>
      <c r="V73" s="137"/>
      <c r="W73" s="137"/>
    </row>
    <row r="74" spans="1:23" s="136" customFormat="1" ht="12.75" customHeight="1" thickBot="1" x14ac:dyDescent="0.25">
      <c r="A74" s="52"/>
      <c r="B74" s="121"/>
      <c r="C74" s="6"/>
      <c r="D74" s="6"/>
      <c r="E74" s="6"/>
      <c r="F74" s="6"/>
      <c r="G74" s="6"/>
      <c r="H74" s="6"/>
      <c r="I74" s="6"/>
      <c r="J74" s="6"/>
      <c r="K74" s="6"/>
      <c r="L74" s="6"/>
      <c r="M74" s="6"/>
      <c r="N74" s="6"/>
      <c r="O74" s="104"/>
      <c r="P74" s="52"/>
      <c r="Q74" s="52"/>
    </row>
    <row r="75" spans="1:23" s="136" customFormat="1" ht="15.75" customHeight="1" thickBot="1" x14ac:dyDescent="0.25">
      <c r="A75" s="52"/>
      <c r="B75" s="121"/>
      <c r="C75" s="93">
        <v>2</v>
      </c>
      <c r="D75" s="6"/>
      <c r="E75" s="312" t="str">
        <f>Translations!$B$54</f>
        <v xml:space="preserve">Ovo je izborni instrument za izračunavanje mogu li se troškovi smatrati neopravdanima. </v>
      </c>
      <c r="F75" s="312"/>
      <c r="G75" s="312"/>
      <c r="H75" s="312"/>
      <c r="I75" s="312"/>
      <c r="J75" s="312"/>
      <c r="K75" s="312"/>
      <c r="L75" s="312"/>
      <c r="M75" s="312"/>
      <c r="N75" s="312"/>
      <c r="O75" s="104"/>
      <c r="P75" s="52"/>
      <c r="Q75" s="52"/>
    </row>
    <row r="76" spans="1:23" s="136" customFormat="1" ht="5.0999999999999996" customHeight="1" x14ac:dyDescent="0.2">
      <c r="A76" s="52"/>
      <c r="B76" s="121"/>
      <c r="C76" s="175"/>
      <c r="D76" s="6"/>
      <c r="E76" s="154"/>
      <c r="F76" s="154"/>
      <c r="G76" s="154"/>
      <c r="H76" s="154"/>
      <c r="I76" s="154"/>
      <c r="J76" s="154"/>
      <c r="K76" s="154"/>
      <c r="L76" s="154"/>
      <c r="M76" s="154"/>
      <c r="N76" s="154"/>
      <c r="O76" s="104"/>
      <c r="P76" s="52"/>
      <c r="Q76" s="52"/>
    </row>
    <row r="77" spans="1:23" s="136" customFormat="1" ht="12.75" customHeight="1" x14ac:dyDescent="0.2">
      <c r="A77" s="52"/>
      <c r="B77" s="121"/>
      <c r="C77" s="100"/>
      <c r="D77" s="53" t="s">
        <v>1</v>
      </c>
      <c r="E77" s="310" t="str">
        <f>Translations!$B$55</f>
        <v>Neposredan utjecaj na točnost?</v>
      </c>
      <c r="F77" s="310"/>
      <c r="G77" s="310"/>
      <c r="H77" s="310"/>
      <c r="I77" s="311"/>
      <c r="J77" s="199"/>
      <c r="K77" s="155"/>
      <c r="L77" s="155"/>
      <c r="M77" s="155"/>
      <c r="N77" s="155"/>
      <c r="O77" s="104"/>
      <c r="P77" s="52"/>
      <c r="Q77" s="52"/>
    </row>
    <row r="78" spans="1:23" s="136" customFormat="1" ht="5.0999999999999996" customHeight="1" x14ac:dyDescent="0.2">
      <c r="A78" s="52"/>
      <c r="B78" s="121"/>
      <c r="C78" s="100"/>
      <c r="D78" s="6"/>
      <c r="E78" s="70"/>
      <c r="F78" s="70"/>
      <c r="G78" s="70"/>
      <c r="H78" s="70"/>
      <c r="I78" s="70"/>
      <c r="J78" s="70"/>
      <c r="K78" s="70"/>
      <c r="L78" s="70"/>
      <c r="M78" s="70"/>
      <c r="N78" s="70"/>
      <c r="O78" s="104"/>
      <c r="P78" s="52"/>
      <c r="Q78" s="52"/>
    </row>
    <row r="79" spans="1:23" s="136" customFormat="1" ht="12.75" customHeight="1" x14ac:dyDescent="0.2">
      <c r="A79" s="52"/>
      <c r="B79" s="121"/>
      <c r="C79" s="100"/>
      <c r="D79" s="6"/>
      <c r="E79" s="313" t="str">
        <f>Translations!$B$57</f>
        <v>Trenutačno postignuta nesigurnost:</v>
      </c>
      <c r="F79" s="313"/>
      <c r="G79" s="313"/>
      <c r="H79" s="313"/>
      <c r="I79" s="314"/>
      <c r="J79" s="182"/>
      <c r="K79" s="225" t="str">
        <f>IF(J79&lt;0,EUconst_ERR_Inconsistent,"")</f>
        <v/>
      </c>
      <c r="L79" s="154"/>
      <c r="M79" s="154"/>
      <c r="N79" s="154"/>
      <c r="O79" s="104"/>
      <c r="P79" s="52"/>
      <c r="Q79" s="157" t="b">
        <f>AND(J77&lt;&gt;"",J77=FALSE)</f>
        <v>0</v>
      </c>
    </row>
    <row r="80" spans="1:23" s="136" customFormat="1" ht="12.75" customHeight="1" x14ac:dyDescent="0.2">
      <c r="A80" s="52"/>
      <c r="B80" s="121"/>
      <c r="C80" s="100"/>
      <c r="D80" s="6"/>
      <c r="E80" s="313" t="str">
        <f>Translations!$B$58</f>
        <v>Nesigurnost koja se odnosi na zahtijevanu razinu:</v>
      </c>
      <c r="F80" s="313"/>
      <c r="G80" s="313"/>
      <c r="H80" s="313"/>
      <c r="I80" s="314"/>
      <c r="J80" s="182"/>
      <c r="K80" s="154"/>
      <c r="L80" s="154"/>
      <c r="M80" s="154"/>
      <c r="N80" s="154"/>
      <c r="O80" s="104"/>
      <c r="P80" s="52"/>
      <c r="Q80" s="157" t="b">
        <f>Q79</f>
        <v>0</v>
      </c>
    </row>
    <row r="81" spans="1:17" s="136" customFormat="1" ht="5.0999999999999996" customHeight="1" x14ac:dyDescent="0.2">
      <c r="A81" s="52"/>
      <c r="B81" s="121"/>
      <c r="C81" s="100"/>
      <c r="D81" s="6"/>
      <c r="E81" s="156"/>
      <c r="F81" s="156"/>
      <c r="G81" s="156"/>
      <c r="H81" s="156"/>
      <c r="I81" s="156"/>
      <c r="J81" s="154"/>
      <c r="K81" s="154"/>
      <c r="L81" s="154"/>
      <c r="M81" s="154"/>
      <c r="N81" s="154"/>
      <c r="O81" s="104"/>
      <c r="P81" s="52"/>
      <c r="Q81" s="52"/>
    </row>
    <row r="82" spans="1:17" s="136" customFormat="1" ht="12.75" customHeight="1" x14ac:dyDescent="0.2">
      <c r="A82" s="52"/>
      <c r="B82" s="121"/>
      <c r="C82" s="100"/>
      <c r="D82" s="53" t="s">
        <v>2</v>
      </c>
      <c r="E82" s="315" t="str">
        <f>Translations!$B$59</f>
        <v>Vrste troškova</v>
      </c>
      <c r="F82" s="315"/>
      <c r="G82" s="315"/>
      <c r="H82" s="315"/>
      <c r="I82" s="315"/>
      <c r="J82" s="315"/>
      <c r="K82" s="315"/>
      <c r="L82" s="315"/>
      <c r="M82" s="315"/>
      <c r="N82" s="315"/>
      <c r="O82" s="104"/>
      <c r="P82" s="52"/>
      <c r="Q82" s="52"/>
    </row>
    <row r="83" spans="1:17" s="136" customFormat="1" ht="5.0999999999999996" customHeight="1" x14ac:dyDescent="0.2">
      <c r="A83" s="52"/>
      <c r="B83" s="121"/>
      <c r="C83" s="100"/>
      <c r="D83" s="6"/>
      <c r="E83" s="154"/>
      <c r="F83" s="154"/>
      <c r="G83" s="154"/>
      <c r="H83" s="154"/>
      <c r="I83" s="154"/>
      <c r="J83" s="154"/>
      <c r="K83" s="154"/>
      <c r="L83" s="154"/>
      <c r="M83" s="6"/>
      <c r="N83" s="154"/>
      <c r="O83" s="104"/>
      <c r="P83" s="52"/>
      <c r="Q83" s="52"/>
    </row>
    <row r="84" spans="1:17" s="136" customFormat="1" ht="13.5" thickBot="1" x14ac:dyDescent="0.25">
      <c r="A84" s="52"/>
      <c r="B84" s="121"/>
      <c r="C84" s="100"/>
      <c r="D84" s="6"/>
      <c r="E84" s="41" t="str">
        <f>Translations!$B$72</f>
        <v>i. Tekući ili referentni troškovi</v>
      </c>
      <c r="F84" s="154"/>
      <c r="G84" s="154"/>
      <c r="H84" s="154"/>
      <c r="I84" s="154"/>
      <c r="J84" s="154"/>
      <c r="K84" s="154"/>
      <c r="L84" s="154"/>
      <c r="M84" s="6"/>
      <c r="N84" s="154"/>
      <c r="O84" s="104"/>
      <c r="P84" s="52"/>
      <c r="Q84" s="52"/>
    </row>
    <row r="85" spans="1:17" s="136" customFormat="1" ht="12.75" customHeight="1" x14ac:dyDescent="0.2">
      <c r="A85" s="52"/>
      <c r="B85" s="121"/>
      <c r="C85" s="100"/>
      <c r="D85" s="6"/>
      <c r="E85" s="341" t="str">
        <f>Translations!$B$70</f>
        <v>Kratak opis</v>
      </c>
      <c r="F85" s="348"/>
      <c r="G85" s="348"/>
      <c r="H85" s="345" t="str">
        <f>Translations!$B$86</f>
        <v xml:space="preserve">Troškovi ulaganja </v>
      </c>
      <c r="I85" s="346"/>
      <c r="J85" s="347"/>
      <c r="K85" s="341" t="str">
        <f>Translations!$B$87</f>
        <v>O&amp;M troškovi [€/godina]</v>
      </c>
      <c r="L85" s="342"/>
      <c r="M85" s="307" t="str">
        <f>Translations!$B$88</f>
        <v>Ostali troškovi  [€/godina]</v>
      </c>
      <c r="N85" s="307" t="str">
        <f>Translations!$B$74</f>
        <v>Godišnji troškovi [€]</v>
      </c>
      <c r="O85" s="104"/>
      <c r="P85" s="52"/>
      <c r="Q85" s="52"/>
    </row>
    <row r="86" spans="1:17" s="201" customFormat="1" ht="39" customHeight="1" thickBot="1" x14ac:dyDescent="0.25">
      <c r="A86" s="160"/>
      <c r="B86" s="161"/>
      <c r="C86" s="148"/>
      <c r="D86" s="200"/>
      <c r="E86" s="343"/>
      <c r="F86" s="349"/>
      <c r="G86" s="349"/>
      <c r="H86" s="193" t="str">
        <f>Translations!$B$89</f>
        <v>Troškovi ulaganja [€]</v>
      </c>
      <c r="I86" s="210" t="str">
        <f>Translations!$B$90</f>
        <v>Razdoblje amortizacije [godine]</v>
      </c>
      <c r="J86" s="211" t="str">
        <f>Translations!$B$96</f>
        <v>Kamatna stopa [%]</v>
      </c>
      <c r="K86" s="343"/>
      <c r="L86" s="344"/>
      <c r="M86" s="340"/>
      <c r="N86" s="308"/>
      <c r="O86" s="105"/>
      <c r="P86" s="160"/>
      <c r="Q86" s="160"/>
    </row>
    <row r="87" spans="1:17" s="136" customFormat="1" ht="15" customHeight="1" x14ac:dyDescent="0.2">
      <c r="A87" s="52"/>
      <c r="B87" s="121"/>
      <c r="C87" s="100"/>
      <c r="D87" s="41"/>
      <c r="E87" s="327"/>
      <c r="F87" s="328"/>
      <c r="G87" s="328"/>
      <c r="H87" s="220"/>
      <c r="I87" s="207"/>
      <c r="J87" s="202"/>
      <c r="K87" s="329"/>
      <c r="L87" s="330"/>
      <c r="M87" s="220"/>
      <c r="N87" s="212" t="str">
        <f>IF(COUNT(H87:M87)&gt;0,IF(COUNT(H87:I87)=2,IF(J87&gt;0,-PMT(J87/100,I87,H87),H87/I87),0)+K87+M87,"")</f>
        <v/>
      </c>
      <c r="O87" s="164"/>
      <c r="P87" s="52"/>
      <c r="Q87" s="52"/>
    </row>
    <row r="88" spans="1:17" s="136" customFormat="1" ht="12.75" customHeight="1" x14ac:dyDescent="0.2">
      <c r="A88" s="52"/>
      <c r="B88" s="121"/>
      <c r="C88" s="100"/>
      <c r="D88" s="6"/>
      <c r="E88" s="338"/>
      <c r="F88" s="339"/>
      <c r="G88" s="339"/>
      <c r="H88" s="219"/>
      <c r="I88" s="208"/>
      <c r="J88" s="203"/>
      <c r="K88" s="336"/>
      <c r="L88" s="337"/>
      <c r="M88" s="219"/>
      <c r="N88" s="213" t="str">
        <f>IF(COUNT(H88:M88)&gt;0,IF(COUNT(H88:I88)=2,IF(J88&gt;0,-PMT(J88/100,I88,H88),H88/I88),0)+K88+M88,"")</f>
        <v/>
      </c>
      <c r="O88" s="104"/>
      <c r="P88" s="52"/>
      <c r="Q88" s="52"/>
    </row>
    <row r="89" spans="1:17" s="136" customFormat="1" ht="12.75" customHeight="1" x14ac:dyDescent="0.2">
      <c r="A89" s="52"/>
      <c r="B89" s="121"/>
      <c r="C89" s="100"/>
      <c r="D89" s="6"/>
      <c r="E89" s="338"/>
      <c r="F89" s="339"/>
      <c r="G89" s="339"/>
      <c r="H89" s="219"/>
      <c r="I89" s="208"/>
      <c r="J89" s="203"/>
      <c r="K89" s="336"/>
      <c r="L89" s="337"/>
      <c r="M89" s="219"/>
      <c r="N89" s="213" t="str">
        <f>IF(COUNT(H89:M89)&gt;0,IF(COUNT(H89:I89)=2,IF(J89&gt;0,-PMT(J89/100,I89,H89),H89/I89),0)+K89+M89,"")</f>
        <v/>
      </c>
      <c r="O89" s="104"/>
      <c r="P89" s="52"/>
      <c r="Q89" s="52"/>
    </row>
    <row r="90" spans="1:17" s="136" customFormat="1" ht="12.75" customHeight="1" x14ac:dyDescent="0.2">
      <c r="A90" s="52"/>
      <c r="B90" s="121"/>
      <c r="C90" s="100"/>
      <c r="D90" s="6"/>
      <c r="E90" s="338"/>
      <c r="F90" s="339"/>
      <c r="G90" s="339"/>
      <c r="H90" s="219"/>
      <c r="I90" s="208"/>
      <c r="J90" s="203"/>
      <c r="K90" s="336"/>
      <c r="L90" s="337"/>
      <c r="M90" s="219"/>
      <c r="N90" s="213" t="str">
        <f>IF(COUNT(H90:M90)&gt;0,IF(COUNT(H90:I90)=2,IF(J90&gt;0,-PMT(J90/100,I90,H90),H90/I90),0)+K90+M90,"")</f>
        <v/>
      </c>
      <c r="O90" s="104"/>
      <c r="P90" s="52"/>
      <c r="Q90" s="52"/>
    </row>
    <row r="91" spans="1:17" s="136" customFormat="1" ht="12.75" customHeight="1" thickBot="1" x14ac:dyDescent="0.25">
      <c r="A91" s="52"/>
      <c r="B91" s="121"/>
      <c r="C91" s="100"/>
      <c r="D91" s="6"/>
      <c r="E91" s="350"/>
      <c r="F91" s="351"/>
      <c r="G91" s="351"/>
      <c r="H91" s="218"/>
      <c r="I91" s="209"/>
      <c r="J91" s="204"/>
      <c r="K91" s="331"/>
      <c r="L91" s="332"/>
      <c r="M91" s="218"/>
      <c r="N91" s="214" t="str">
        <f>IF(COUNT(H91:M91)&gt;0,IF(COUNT(H91:I91)=2,IF(J91&gt;0,-PMT(J91/100,I91,H91),H91/I91),0)+K91+M91,"")</f>
        <v/>
      </c>
      <c r="O91" s="104"/>
      <c r="P91" s="52"/>
      <c r="Q91" s="52"/>
    </row>
    <row r="92" spans="1:17" s="136" customFormat="1" ht="12.75" customHeight="1" thickBot="1" x14ac:dyDescent="0.25">
      <c r="A92" s="52"/>
      <c r="B92" s="121"/>
      <c r="C92" s="100"/>
      <c r="D92" s="6"/>
      <c r="E92" s="154"/>
      <c r="F92" s="154"/>
      <c r="G92" s="154"/>
      <c r="H92" s="154"/>
      <c r="I92" s="154"/>
      <c r="J92" s="154"/>
      <c r="K92" s="154"/>
      <c r="L92" s="89" t="str">
        <f>Translations!$B$52</f>
        <v>Zbroj</v>
      </c>
      <c r="M92" s="191" t="s">
        <v>103</v>
      </c>
      <c r="N92" s="174" t="str">
        <f>IF(COUNT(N87:N91)&gt;0,SUM(N87:N91),"")</f>
        <v/>
      </c>
      <c r="O92" s="104"/>
      <c r="P92" s="52"/>
      <c r="Q92" s="52"/>
    </row>
    <row r="93" spans="1:17" s="136" customFormat="1" ht="5.0999999999999996" customHeight="1" x14ac:dyDescent="0.2">
      <c r="A93" s="52"/>
      <c r="B93" s="121"/>
      <c r="C93" s="100"/>
      <c r="D93" s="6"/>
      <c r="E93" s="100"/>
      <c r="F93" s="100"/>
      <c r="G93" s="100"/>
      <c r="H93" s="100"/>
      <c r="I93" s="100"/>
      <c r="J93" s="100"/>
      <c r="K93" s="100"/>
      <c r="L93" s="100"/>
      <c r="M93" s="100"/>
      <c r="N93" s="100"/>
      <c r="O93" s="150"/>
      <c r="P93" s="52"/>
      <c r="Q93" s="52"/>
    </row>
    <row r="94" spans="1:17" s="136" customFormat="1" ht="15" customHeight="1" thickBot="1" x14ac:dyDescent="0.25">
      <c r="A94" s="52"/>
      <c r="B94" s="121"/>
      <c r="C94" s="100"/>
      <c r="D94" s="6"/>
      <c r="E94" s="41" t="str">
        <f>Translations!$B$75</f>
        <v>ii. Troškovi nove opreme ili nove mjere</v>
      </c>
      <c r="F94" s="6"/>
      <c r="G94" s="162"/>
      <c r="H94" s="6"/>
      <c r="I94" s="6"/>
      <c r="J94" s="6"/>
      <c r="K94" s="6"/>
      <c r="L94" s="6"/>
      <c r="M94" s="6"/>
      <c r="N94" s="6"/>
      <c r="O94" s="150"/>
      <c r="P94" s="52"/>
      <c r="Q94" s="52"/>
    </row>
    <row r="95" spans="1:17" s="136" customFormat="1" ht="12.75" customHeight="1" x14ac:dyDescent="0.2">
      <c r="A95" s="52"/>
      <c r="B95" s="121"/>
      <c r="C95" s="100"/>
      <c r="D95" s="6"/>
      <c r="E95" s="341" t="str">
        <f>Translations!$B$70</f>
        <v>Kratak opis</v>
      </c>
      <c r="F95" s="348"/>
      <c r="G95" s="348"/>
      <c r="H95" s="345" t="str">
        <f>Translations!$B$86</f>
        <v xml:space="preserve">Troškovi ulaganja </v>
      </c>
      <c r="I95" s="346"/>
      <c r="J95" s="347"/>
      <c r="K95" s="341" t="str">
        <f>Translations!$B$87</f>
        <v>O&amp;M troškovi [€/godina]</v>
      </c>
      <c r="L95" s="342"/>
      <c r="M95" s="307" t="str">
        <f>Translations!$B$88</f>
        <v>Ostali troškovi  [€/godina]</v>
      </c>
      <c r="N95" s="307" t="str">
        <f>Translations!$B$74</f>
        <v>Godišnji troškovi [€]</v>
      </c>
      <c r="O95" s="104"/>
      <c r="P95" s="52"/>
      <c r="Q95" s="52"/>
    </row>
    <row r="96" spans="1:17" s="201" customFormat="1" ht="44.25" customHeight="1" thickBot="1" x14ac:dyDescent="0.25">
      <c r="A96" s="160"/>
      <c r="B96" s="161"/>
      <c r="C96" s="148"/>
      <c r="D96" s="200"/>
      <c r="E96" s="343"/>
      <c r="F96" s="349"/>
      <c r="G96" s="349"/>
      <c r="H96" s="193" t="str">
        <f>Translations!$B$89</f>
        <v>Troškovi ulaganja [€]</v>
      </c>
      <c r="I96" s="210" t="str">
        <f>Translations!$B$90</f>
        <v>Razdoblje amortizacije [godine]</v>
      </c>
      <c r="J96" s="211" t="str">
        <f>Translations!$B$96</f>
        <v>Kamatna stopa [%]</v>
      </c>
      <c r="K96" s="343"/>
      <c r="L96" s="344"/>
      <c r="M96" s="340"/>
      <c r="N96" s="308"/>
      <c r="O96" s="105"/>
      <c r="P96" s="160"/>
      <c r="Q96" s="160"/>
    </row>
    <row r="97" spans="1:23" s="136" customFormat="1" ht="15" customHeight="1" x14ac:dyDescent="0.2">
      <c r="A97" s="52"/>
      <c r="B97" s="121"/>
      <c r="C97" s="100"/>
      <c r="D97" s="41"/>
      <c r="E97" s="327"/>
      <c r="F97" s="328"/>
      <c r="G97" s="328"/>
      <c r="H97" s="220"/>
      <c r="I97" s="207"/>
      <c r="J97" s="202"/>
      <c r="K97" s="329"/>
      <c r="L97" s="330"/>
      <c r="M97" s="220"/>
      <c r="N97" s="212" t="str">
        <f>IF(COUNT(H97:M97)&gt;0,IF(COUNT(H97:I97)=2,IF(J97&gt;0,-PMT(J97/100,I97,H97),H97/I97),0)+K97+M97,"")</f>
        <v/>
      </c>
      <c r="O97" s="104"/>
      <c r="P97" s="52"/>
      <c r="Q97" s="52"/>
    </row>
    <row r="98" spans="1:23" s="136" customFormat="1" ht="12.75" customHeight="1" x14ac:dyDescent="0.2">
      <c r="A98" s="52"/>
      <c r="B98" s="121"/>
      <c r="C98" s="100"/>
      <c r="D98" s="6"/>
      <c r="E98" s="338"/>
      <c r="F98" s="339"/>
      <c r="G98" s="339"/>
      <c r="H98" s="219"/>
      <c r="I98" s="208"/>
      <c r="J98" s="203"/>
      <c r="K98" s="336"/>
      <c r="L98" s="337"/>
      <c r="M98" s="219"/>
      <c r="N98" s="213" t="str">
        <f>IF(COUNT(H98:M98)&gt;0,IF(COUNT(H98:I98)=2,IF(J98&gt;0,-PMT(J98/100,I98,H98),H98/I98),0)+K98+M98,"")</f>
        <v/>
      </c>
      <c r="O98" s="104"/>
      <c r="P98" s="52"/>
      <c r="Q98" s="52"/>
    </row>
    <row r="99" spans="1:23" s="136" customFormat="1" ht="12.75" customHeight="1" x14ac:dyDescent="0.2">
      <c r="A99" s="52"/>
      <c r="B99" s="121"/>
      <c r="C99" s="100"/>
      <c r="D99" s="6"/>
      <c r="E99" s="338"/>
      <c r="F99" s="339"/>
      <c r="G99" s="339"/>
      <c r="H99" s="219"/>
      <c r="I99" s="208"/>
      <c r="J99" s="203"/>
      <c r="K99" s="336"/>
      <c r="L99" s="337"/>
      <c r="M99" s="219"/>
      <c r="N99" s="213" t="str">
        <f>IF(COUNT(H99:M99)&gt;0,IF(COUNT(H99:I99)=2,IF(J99&gt;0,-PMT(J99/100,I99,H99),H99/I99),0)+K99+M99,"")</f>
        <v/>
      </c>
      <c r="O99" s="104"/>
      <c r="P99" s="52"/>
      <c r="Q99" s="52"/>
    </row>
    <row r="100" spans="1:23" s="136" customFormat="1" ht="12.75" customHeight="1" x14ac:dyDescent="0.2">
      <c r="A100" s="52"/>
      <c r="B100" s="121"/>
      <c r="C100" s="100"/>
      <c r="D100" s="6"/>
      <c r="E100" s="338"/>
      <c r="F100" s="339"/>
      <c r="G100" s="339"/>
      <c r="H100" s="219"/>
      <c r="I100" s="208"/>
      <c r="J100" s="203"/>
      <c r="K100" s="336"/>
      <c r="L100" s="337"/>
      <c r="M100" s="219"/>
      <c r="N100" s="213" t="str">
        <f>IF(COUNT(H100:M100)&gt;0,IF(COUNT(H100:I100)=2,IF(J100&gt;0,-PMT(J100/100,I100,H100),H100/I100),0)+K100+M100,"")</f>
        <v/>
      </c>
      <c r="O100" s="104"/>
      <c r="P100" s="52"/>
      <c r="Q100" s="52"/>
    </row>
    <row r="101" spans="1:23" s="136" customFormat="1" ht="12.75" customHeight="1" thickBot="1" x14ac:dyDescent="0.25">
      <c r="A101" s="52"/>
      <c r="B101" s="121"/>
      <c r="C101" s="100"/>
      <c r="D101" s="6"/>
      <c r="E101" s="350"/>
      <c r="F101" s="351"/>
      <c r="G101" s="351"/>
      <c r="H101" s="218"/>
      <c r="I101" s="209"/>
      <c r="J101" s="204"/>
      <c r="K101" s="331"/>
      <c r="L101" s="332"/>
      <c r="M101" s="218"/>
      <c r="N101" s="214" t="str">
        <f>IF(COUNT(H101:M101)&gt;0,IF(COUNT(H101:I101)=2,IF(J101&gt;0,-PMT(J101/100,I101,H101),H101/I101),0)+K101+M101,"")</f>
        <v/>
      </c>
      <c r="O101" s="104"/>
      <c r="P101" s="52"/>
      <c r="Q101" s="52"/>
    </row>
    <row r="102" spans="1:23" s="136" customFormat="1" ht="15" customHeight="1" thickBot="1" x14ac:dyDescent="0.25">
      <c r="A102" s="52"/>
      <c r="B102" s="121"/>
      <c r="C102" s="100"/>
      <c r="D102" s="100"/>
      <c r="E102" s="100"/>
      <c r="F102" s="100"/>
      <c r="G102" s="100"/>
      <c r="H102" s="100"/>
      <c r="I102" s="100"/>
      <c r="J102" s="100"/>
      <c r="K102" s="100"/>
      <c r="L102" s="89" t="str">
        <f>Translations!$B$52</f>
        <v>Zbroj</v>
      </c>
      <c r="M102" s="191" t="s">
        <v>103</v>
      </c>
      <c r="N102" s="174" t="str">
        <f>IF(COUNT(N97:N101)&gt;0,SUM(N97:N101),"")</f>
        <v/>
      </c>
      <c r="O102" s="104"/>
      <c r="P102" s="52"/>
      <c r="Q102" s="52"/>
    </row>
    <row r="103" spans="1:23" s="136" customFormat="1" ht="15" customHeight="1" thickBot="1" x14ac:dyDescent="0.25">
      <c r="A103" s="52"/>
      <c r="B103" s="121"/>
      <c r="C103" s="100"/>
      <c r="D103" s="100"/>
      <c r="E103" s="100"/>
      <c r="F103" s="100"/>
      <c r="G103" s="100"/>
      <c r="H103" s="100"/>
      <c r="I103" s="100"/>
      <c r="J103" s="100"/>
      <c r="K103" s="100"/>
      <c r="L103" s="100"/>
      <c r="M103" s="100"/>
      <c r="N103" s="100"/>
      <c r="O103" s="104"/>
      <c r="P103" s="52"/>
      <c r="Q103" s="52"/>
    </row>
    <row r="104" spans="1:23" s="136" customFormat="1" ht="15" customHeight="1" thickBot="1" x14ac:dyDescent="0.25">
      <c r="A104" s="52"/>
      <c r="B104" s="121"/>
      <c r="C104" s="100"/>
      <c r="D104" s="53" t="s">
        <v>21</v>
      </c>
      <c r="E104" s="310" t="str">
        <f>Translations!$B$77</f>
        <v xml:space="preserve">Godišnji troškovi (zbroj svih "dodatnih" troškova) </v>
      </c>
      <c r="F104" s="310"/>
      <c r="G104" s="310"/>
      <c r="H104" s="310"/>
      <c r="I104" s="310"/>
      <c r="J104" s="310"/>
      <c r="K104" s="310"/>
      <c r="L104" s="310"/>
      <c r="M104" s="173" t="s">
        <v>103</v>
      </c>
      <c r="N104" s="174" t="str">
        <f>IF(ISNUMBER(N102),N102-IF(ISNUMBER(N92),N92,0),"")</f>
        <v/>
      </c>
      <c r="O104" s="150"/>
      <c r="P104" s="52"/>
      <c r="Q104" s="52"/>
    </row>
    <row r="105" spans="1:23" s="136" customFormat="1" ht="5.0999999999999996" customHeight="1" x14ac:dyDescent="0.2">
      <c r="A105" s="52"/>
      <c r="B105" s="121"/>
      <c r="C105" s="100"/>
      <c r="D105" s="6"/>
      <c r="E105" s="163"/>
      <c r="F105" s="163"/>
      <c r="G105" s="163"/>
      <c r="H105" s="163"/>
      <c r="I105" s="163"/>
      <c r="J105" s="163"/>
      <c r="K105" s="163"/>
      <c r="L105" s="163"/>
      <c r="M105" s="163"/>
      <c r="N105" s="163"/>
      <c r="O105" s="150"/>
      <c r="P105" s="52"/>
      <c r="Q105" s="52"/>
    </row>
    <row r="106" spans="1:23" s="136" customFormat="1" ht="39" thickBot="1" x14ac:dyDescent="0.25">
      <c r="A106" s="52"/>
      <c r="B106" s="121"/>
      <c r="C106" s="100"/>
      <c r="D106" s="6"/>
      <c r="E106" s="126"/>
      <c r="F106" s="126"/>
      <c r="G106" s="240" t="str">
        <f>Translations!$B$78</f>
        <v>Cijena EUA jedinica [€/t CO2e]</v>
      </c>
      <c r="H106" s="126"/>
      <c r="I106" s="240" t="str">
        <f>Translations!$B$79</f>
        <v xml:space="preserve">Prosječne godišnje emisije </v>
      </c>
      <c r="J106" s="126"/>
      <c r="K106" s="240" t="str">
        <f>Translations!$B$80</f>
        <v xml:space="preserve">Faktor poboljšanja </v>
      </c>
      <c r="L106" s="126"/>
      <c r="M106" s="126"/>
      <c r="N106" s="126"/>
      <c r="O106" s="150"/>
      <c r="P106" s="52"/>
      <c r="Q106" s="52"/>
    </row>
    <row r="107" spans="1:23" s="136" customFormat="1" ht="15" customHeight="1" thickBot="1" x14ac:dyDescent="0.25">
      <c r="A107" s="52"/>
      <c r="B107" s="121"/>
      <c r="C107" s="100"/>
      <c r="D107" s="53" t="s">
        <v>3</v>
      </c>
      <c r="E107" s="310" t="str">
        <f>Translations!$B$81</f>
        <v>Godišnje koristi</v>
      </c>
      <c r="F107" s="311"/>
      <c r="G107" s="149">
        <v>80</v>
      </c>
      <c r="H107" s="170" t="s">
        <v>102</v>
      </c>
      <c r="I107" s="183"/>
      <c r="J107" s="171" t="s">
        <v>102</v>
      </c>
      <c r="K107" s="151" t="str">
        <f>IF(AND(J77&lt;&gt;"",J77=FALSE),1/100,IF(COUNT(J79,J80)=2,J79-J80,""))</f>
        <v/>
      </c>
      <c r="L107" s="172"/>
      <c r="M107" s="173" t="s">
        <v>103</v>
      </c>
      <c r="N107" s="174" t="str">
        <f>IF(COUNT(G107,I107,K107)=3,G107*I107*K107,"")</f>
        <v/>
      </c>
      <c r="O107" s="150"/>
      <c r="P107" s="52"/>
      <c r="Q107" s="52"/>
    </row>
    <row r="108" spans="1:23" s="136" customFormat="1" ht="5.0999999999999996" customHeight="1" thickBot="1" x14ac:dyDescent="0.25">
      <c r="A108" s="52"/>
      <c r="B108" s="121"/>
      <c r="C108" s="100"/>
      <c r="D108" s="16"/>
      <c r="E108" s="163"/>
      <c r="F108" s="163"/>
      <c r="G108" s="163"/>
      <c r="H108" s="163"/>
      <c r="I108" s="163"/>
      <c r="J108" s="163"/>
      <c r="K108" s="163"/>
      <c r="L108" s="163"/>
      <c r="M108" s="163"/>
      <c r="N108" s="163"/>
      <c r="O108" s="164"/>
      <c r="P108" s="52"/>
      <c r="Q108" s="52"/>
    </row>
    <row r="109" spans="1:23" s="136" customFormat="1" ht="15" customHeight="1" thickBot="1" x14ac:dyDescent="0.25">
      <c r="A109" s="165"/>
      <c r="B109" s="166"/>
      <c r="C109" s="98"/>
      <c r="D109" s="53" t="s">
        <v>125</v>
      </c>
      <c r="E109" s="124" t="str">
        <f>Translations!$B$82</f>
        <v xml:space="preserve">Troškovi su neopravdani?  </v>
      </c>
      <c r="F109" s="168"/>
      <c r="G109" s="168"/>
      <c r="H109" s="169"/>
      <c r="I109" s="153" t="str">
        <f>IF(COUNT(N104,N107)=2,AND(N104&gt;N107,N104&gt;IF(CNTR_SmallEmitter,1000,4000)),"")</f>
        <v/>
      </c>
      <c r="J109" s="99"/>
      <c r="K109" s="99"/>
      <c r="L109" s="99"/>
      <c r="M109" s="99"/>
      <c r="N109" s="99"/>
      <c r="O109" s="167"/>
      <c r="P109" s="165"/>
      <c r="Q109" s="165"/>
    </row>
    <row r="110" spans="1:23" ht="12.75" customHeight="1" thickBot="1" x14ac:dyDescent="0.25">
      <c r="A110" s="113"/>
      <c r="B110" s="121"/>
      <c r="C110" s="91"/>
      <c r="D110" s="8"/>
      <c r="E110" s="92"/>
      <c r="F110" s="7"/>
      <c r="G110" s="9"/>
      <c r="H110" s="9"/>
      <c r="I110" s="9"/>
      <c r="J110" s="9"/>
      <c r="K110" s="9"/>
      <c r="L110" s="9"/>
      <c r="M110" s="9"/>
      <c r="N110" s="9"/>
      <c r="O110" s="103"/>
      <c r="P110" s="86"/>
      <c r="Q110" s="5"/>
      <c r="R110" s="137"/>
      <c r="S110" s="137"/>
      <c r="T110" s="137"/>
      <c r="U110" s="137"/>
      <c r="V110" s="137"/>
      <c r="W110" s="137"/>
    </row>
    <row r="111" spans="1:23" s="136" customFormat="1" ht="12.75" customHeight="1" thickBot="1" x14ac:dyDescent="0.25">
      <c r="A111" s="52"/>
      <c r="B111" s="121"/>
      <c r="C111" s="6"/>
      <c r="D111" s="6"/>
      <c r="E111" s="6"/>
      <c r="F111" s="6"/>
      <c r="G111" s="6"/>
      <c r="H111" s="6"/>
      <c r="I111" s="6"/>
      <c r="J111" s="6"/>
      <c r="K111" s="6"/>
      <c r="L111" s="6"/>
      <c r="M111" s="6"/>
      <c r="N111" s="6"/>
      <c r="O111" s="104"/>
      <c r="P111" s="52"/>
      <c r="Q111" s="52"/>
    </row>
    <row r="112" spans="1:23" s="136" customFormat="1" ht="15.75" customHeight="1" thickBot="1" x14ac:dyDescent="0.25">
      <c r="A112" s="52"/>
      <c r="B112" s="121"/>
      <c r="C112" s="93">
        <f>C75+1</f>
        <v>3</v>
      </c>
      <c r="D112" s="6"/>
      <c r="E112" s="312" t="str">
        <f>Translations!$B$54</f>
        <v xml:space="preserve">Ovo je izborni instrument za izračunavanje mogu li se troškovi smatrati neopravdanima. </v>
      </c>
      <c r="F112" s="312"/>
      <c r="G112" s="312"/>
      <c r="H112" s="312"/>
      <c r="I112" s="312"/>
      <c r="J112" s="312"/>
      <c r="K112" s="312"/>
      <c r="L112" s="312"/>
      <c r="M112" s="312"/>
      <c r="N112" s="312"/>
      <c r="O112" s="104"/>
      <c r="P112" s="52"/>
      <c r="Q112" s="52"/>
    </row>
    <row r="113" spans="1:17" s="136" customFormat="1" ht="5.0999999999999996" customHeight="1" x14ac:dyDescent="0.2">
      <c r="A113" s="52"/>
      <c r="B113" s="121"/>
      <c r="C113" s="175"/>
      <c r="D113" s="6"/>
      <c r="E113" s="154"/>
      <c r="F113" s="154"/>
      <c r="G113" s="154"/>
      <c r="H113" s="154"/>
      <c r="I113" s="154"/>
      <c r="J113" s="154"/>
      <c r="K113" s="154"/>
      <c r="L113" s="154"/>
      <c r="M113" s="154"/>
      <c r="N113" s="154"/>
      <c r="O113" s="104"/>
      <c r="P113" s="52"/>
      <c r="Q113" s="52"/>
    </row>
    <row r="114" spans="1:17" s="136" customFormat="1" ht="12.75" customHeight="1" x14ac:dyDescent="0.2">
      <c r="A114" s="52"/>
      <c r="B114" s="121"/>
      <c r="C114" s="100"/>
      <c r="D114" s="53" t="s">
        <v>1</v>
      </c>
      <c r="E114" s="310" t="str">
        <f>Translations!$B$55</f>
        <v>Neposredan utjecaj na točnost?</v>
      </c>
      <c r="F114" s="310"/>
      <c r="G114" s="310"/>
      <c r="H114" s="310"/>
      <c r="I114" s="311"/>
      <c r="J114" s="199"/>
      <c r="K114" s="155"/>
      <c r="L114" s="155"/>
      <c r="M114" s="155"/>
      <c r="N114" s="155"/>
      <c r="O114" s="104"/>
      <c r="P114" s="52"/>
      <c r="Q114" s="52"/>
    </row>
    <row r="115" spans="1:17" s="136" customFormat="1" ht="5.0999999999999996" customHeight="1" x14ac:dyDescent="0.2">
      <c r="A115" s="52"/>
      <c r="B115" s="121"/>
      <c r="C115" s="100"/>
      <c r="D115" s="6"/>
      <c r="E115" s="70"/>
      <c r="F115" s="70"/>
      <c r="G115" s="70"/>
      <c r="H115" s="70"/>
      <c r="I115" s="70"/>
      <c r="J115" s="70"/>
      <c r="K115" s="70"/>
      <c r="L115" s="70"/>
      <c r="M115" s="70"/>
      <c r="N115" s="70"/>
      <c r="O115" s="104"/>
      <c r="P115" s="52"/>
      <c r="Q115" s="52"/>
    </row>
    <row r="116" spans="1:17" s="136" customFormat="1" ht="12.75" customHeight="1" x14ac:dyDescent="0.2">
      <c r="A116" s="52"/>
      <c r="B116" s="121"/>
      <c r="C116" s="100"/>
      <c r="D116" s="6"/>
      <c r="E116" s="313" t="str">
        <f>Translations!$B$57</f>
        <v>Trenutačno postignuta nesigurnost:</v>
      </c>
      <c r="F116" s="313"/>
      <c r="G116" s="313"/>
      <c r="H116" s="313"/>
      <c r="I116" s="314"/>
      <c r="J116" s="182"/>
      <c r="K116" s="225" t="str">
        <f>IF(J116&lt;0,EUconst_ERR_Inconsistent,"")</f>
        <v/>
      </c>
      <c r="L116" s="154"/>
      <c r="M116" s="154"/>
      <c r="N116" s="154"/>
      <c r="O116" s="104"/>
      <c r="P116" s="52"/>
      <c r="Q116" s="157" t="b">
        <f>AND(J114&lt;&gt;"",J114=FALSE)</f>
        <v>0</v>
      </c>
    </row>
    <row r="117" spans="1:17" s="136" customFormat="1" ht="12.75" customHeight="1" x14ac:dyDescent="0.2">
      <c r="A117" s="52"/>
      <c r="B117" s="121"/>
      <c r="C117" s="100"/>
      <c r="D117" s="6"/>
      <c r="E117" s="313" t="str">
        <f>Translations!$B$58</f>
        <v>Nesigurnost koja se odnosi na zahtijevanu razinu:</v>
      </c>
      <c r="F117" s="313"/>
      <c r="G117" s="313"/>
      <c r="H117" s="313"/>
      <c r="I117" s="314"/>
      <c r="J117" s="182"/>
      <c r="K117" s="154"/>
      <c r="L117" s="154"/>
      <c r="M117" s="154"/>
      <c r="N117" s="154"/>
      <c r="O117" s="104"/>
      <c r="P117" s="52"/>
      <c r="Q117" s="157" t="b">
        <f>Q116</f>
        <v>0</v>
      </c>
    </row>
    <row r="118" spans="1:17" s="136" customFormat="1" ht="5.0999999999999996" customHeight="1" x14ac:dyDescent="0.2">
      <c r="A118" s="52"/>
      <c r="B118" s="121"/>
      <c r="C118" s="100"/>
      <c r="D118" s="6"/>
      <c r="E118" s="156"/>
      <c r="F118" s="156"/>
      <c r="G118" s="156"/>
      <c r="H118" s="156"/>
      <c r="I118" s="156"/>
      <c r="J118" s="154"/>
      <c r="K118" s="154"/>
      <c r="L118" s="154"/>
      <c r="M118" s="154"/>
      <c r="N118" s="154"/>
      <c r="O118" s="104"/>
      <c r="P118" s="52"/>
      <c r="Q118" s="52"/>
    </row>
    <row r="119" spans="1:17" s="136" customFormat="1" ht="12.75" customHeight="1" x14ac:dyDescent="0.2">
      <c r="A119" s="52"/>
      <c r="B119" s="121"/>
      <c r="C119" s="100"/>
      <c r="D119" s="53" t="s">
        <v>2</v>
      </c>
      <c r="E119" s="315" t="str">
        <f>Translations!$B$59</f>
        <v>Vrste troškova</v>
      </c>
      <c r="F119" s="315"/>
      <c r="G119" s="315"/>
      <c r="H119" s="315"/>
      <c r="I119" s="315"/>
      <c r="J119" s="315"/>
      <c r="K119" s="315"/>
      <c r="L119" s="315"/>
      <c r="M119" s="315"/>
      <c r="N119" s="315"/>
      <c r="O119" s="104"/>
      <c r="P119" s="52"/>
      <c r="Q119" s="52"/>
    </row>
    <row r="120" spans="1:17" s="136" customFormat="1" ht="5.0999999999999996" customHeight="1" x14ac:dyDescent="0.2">
      <c r="A120" s="52"/>
      <c r="B120" s="121"/>
      <c r="C120" s="100"/>
      <c r="D120" s="6"/>
      <c r="E120" s="154"/>
      <c r="F120" s="154"/>
      <c r="G120" s="154"/>
      <c r="H120" s="154"/>
      <c r="I120" s="154"/>
      <c r="J120" s="154"/>
      <c r="K120" s="154"/>
      <c r="L120" s="154"/>
      <c r="M120" s="6"/>
      <c r="N120" s="154"/>
      <c r="O120" s="104"/>
      <c r="P120" s="52"/>
      <c r="Q120" s="52"/>
    </row>
    <row r="121" spans="1:17" s="136" customFormat="1" ht="13.5" thickBot="1" x14ac:dyDescent="0.25">
      <c r="A121" s="52"/>
      <c r="B121" s="121"/>
      <c r="C121" s="100"/>
      <c r="D121" s="6"/>
      <c r="E121" s="41" t="str">
        <f>Translations!$B$72</f>
        <v>i. Tekući ili referentni troškovi</v>
      </c>
      <c r="F121" s="154"/>
      <c r="G121" s="154"/>
      <c r="H121" s="154"/>
      <c r="I121" s="154"/>
      <c r="J121" s="154"/>
      <c r="K121" s="154"/>
      <c r="L121" s="154"/>
      <c r="M121" s="6"/>
      <c r="N121" s="154"/>
      <c r="O121" s="104"/>
      <c r="P121" s="52"/>
      <c r="Q121" s="52"/>
    </row>
    <row r="122" spans="1:17" s="136" customFormat="1" ht="12.75" customHeight="1" x14ac:dyDescent="0.2">
      <c r="A122" s="52"/>
      <c r="B122" s="121"/>
      <c r="C122" s="100"/>
      <c r="D122" s="6"/>
      <c r="E122" s="341" t="str">
        <f>Translations!$B$70</f>
        <v>Kratak opis</v>
      </c>
      <c r="F122" s="348"/>
      <c r="G122" s="348"/>
      <c r="H122" s="345" t="str">
        <f>Translations!$B$86</f>
        <v xml:space="preserve">Troškovi ulaganja </v>
      </c>
      <c r="I122" s="346"/>
      <c r="J122" s="347"/>
      <c r="K122" s="341" t="str">
        <f>Translations!$B$87</f>
        <v>O&amp;M troškovi [€/godina]</v>
      </c>
      <c r="L122" s="342"/>
      <c r="M122" s="307" t="str">
        <f>Translations!$B$88</f>
        <v>Ostali troškovi  [€/godina]</v>
      </c>
      <c r="N122" s="307" t="str">
        <f>Translations!$B$74</f>
        <v>Godišnji troškovi [€]</v>
      </c>
      <c r="O122" s="104"/>
      <c r="P122" s="52"/>
      <c r="Q122" s="52"/>
    </row>
    <row r="123" spans="1:17" s="201" customFormat="1" ht="45.75" customHeight="1" thickBot="1" x14ac:dyDescent="0.25">
      <c r="A123" s="160"/>
      <c r="B123" s="161"/>
      <c r="C123" s="148"/>
      <c r="D123" s="200"/>
      <c r="E123" s="343"/>
      <c r="F123" s="349"/>
      <c r="G123" s="349"/>
      <c r="H123" s="193" t="str">
        <f>Translations!$B$89</f>
        <v>Troškovi ulaganja [€]</v>
      </c>
      <c r="I123" s="210" t="str">
        <f>Translations!$B$90</f>
        <v>Razdoblje amortizacije [godine]</v>
      </c>
      <c r="J123" s="211" t="str">
        <f>Translations!$B$96</f>
        <v>Kamatna stopa [%]</v>
      </c>
      <c r="K123" s="343"/>
      <c r="L123" s="344"/>
      <c r="M123" s="340"/>
      <c r="N123" s="308"/>
      <c r="O123" s="105"/>
      <c r="P123" s="160"/>
      <c r="Q123" s="160"/>
    </row>
    <row r="124" spans="1:17" s="136" customFormat="1" ht="15" customHeight="1" x14ac:dyDescent="0.2">
      <c r="A124" s="52"/>
      <c r="B124" s="121"/>
      <c r="C124" s="100"/>
      <c r="D124" s="41"/>
      <c r="E124" s="327"/>
      <c r="F124" s="328"/>
      <c r="G124" s="328"/>
      <c r="H124" s="220"/>
      <c r="I124" s="207"/>
      <c r="J124" s="202"/>
      <c r="K124" s="329"/>
      <c r="L124" s="330"/>
      <c r="M124" s="220"/>
      <c r="N124" s="212" t="str">
        <f>IF(COUNT(H124:M124)&gt;0,IF(COUNT(H124:I124)=2,IF(J124&gt;0,-PMT(J124/100,I124,H124),H124/I124),0)+K124+M124,"")</f>
        <v/>
      </c>
      <c r="O124" s="164"/>
      <c r="P124" s="52"/>
      <c r="Q124" s="52"/>
    </row>
    <row r="125" spans="1:17" s="136" customFormat="1" ht="12.75" customHeight="1" x14ac:dyDescent="0.2">
      <c r="A125" s="52"/>
      <c r="B125" s="121"/>
      <c r="C125" s="100"/>
      <c r="D125" s="6"/>
      <c r="E125" s="338"/>
      <c r="F125" s="339"/>
      <c r="G125" s="339"/>
      <c r="H125" s="219"/>
      <c r="I125" s="208"/>
      <c r="J125" s="203"/>
      <c r="K125" s="336"/>
      <c r="L125" s="337"/>
      <c r="M125" s="219"/>
      <c r="N125" s="213" t="str">
        <f>IF(COUNT(H125:M125)&gt;0,IF(COUNT(H125:I125)=2,IF(J125&gt;0,-PMT(J125/100,I125,H125),H125/I125),0)+K125+M125,"")</f>
        <v/>
      </c>
      <c r="O125" s="104"/>
      <c r="P125" s="52"/>
      <c r="Q125" s="52"/>
    </row>
    <row r="126" spans="1:17" s="136" customFormat="1" ht="12.75" customHeight="1" x14ac:dyDescent="0.2">
      <c r="A126" s="52"/>
      <c r="B126" s="121"/>
      <c r="C126" s="100"/>
      <c r="D126" s="6"/>
      <c r="E126" s="338"/>
      <c r="F126" s="339"/>
      <c r="G126" s="339"/>
      <c r="H126" s="219"/>
      <c r="I126" s="208"/>
      <c r="J126" s="203"/>
      <c r="K126" s="336"/>
      <c r="L126" s="337"/>
      <c r="M126" s="219"/>
      <c r="N126" s="213" t="str">
        <f>IF(COUNT(H126:M126)&gt;0,IF(COUNT(H126:I126)=2,IF(J126&gt;0,-PMT(J126/100,I126,H126),H126/I126),0)+K126+M126,"")</f>
        <v/>
      </c>
      <c r="O126" s="104"/>
      <c r="P126" s="52"/>
      <c r="Q126" s="52"/>
    </row>
    <row r="127" spans="1:17" s="136" customFormat="1" ht="12.75" customHeight="1" x14ac:dyDescent="0.2">
      <c r="A127" s="52"/>
      <c r="B127" s="121"/>
      <c r="C127" s="100"/>
      <c r="D127" s="6"/>
      <c r="E127" s="338"/>
      <c r="F127" s="339"/>
      <c r="G127" s="339"/>
      <c r="H127" s="219"/>
      <c r="I127" s="208"/>
      <c r="J127" s="203"/>
      <c r="K127" s="336"/>
      <c r="L127" s="337"/>
      <c r="M127" s="219"/>
      <c r="N127" s="213" t="str">
        <f>IF(COUNT(H127:M127)&gt;0,IF(COUNT(H127:I127)=2,IF(J127&gt;0,-PMT(J127/100,I127,H127),H127/I127),0)+K127+M127,"")</f>
        <v/>
      </c>
      <c r="O127" s="104"/>
      <c r="P127" s="52"/>
      <c r="Q127" s="52"/>
    </row>
    <row r="128" spans="1:17" s="136" customFormat="1" ht="12.75" customHeight="1" thickBot="1" x14ac:dyDescent="0.25">
      <c r="A128" s="52"/>
      <c r="B128" s="121"/>
      <c r="C128" s="100"/>
      <c r="D128" s="6"/>
      <c r="E128" s="350"/>
      <c r="F128" s="351"/>
      <c r="G128" s="351"/>
      <c r="H128" s="218"/>
      <c r="I128" s="209"/>
      <c r="J128" s="204"/>
      <c r="K128" s="331"/>
      <c r="L128" s="332"/>
      <c r="M128" s="218"/>
      <c r="N128" s="214" t="str">
        <f>IF(COUNT(H128:M128)&gt;0,IF(COUNT(H128:I128)=2,IF(J128&gt;0,-PMT(J128/100,I128,H128),H128/I128),0)+K128+M128,"")</f>
        <v/>
      </c>
      <c r="O128" s="104"/>
      <c r="P128" s="52"/>
      <c r="Q128" s="52"/>
    </row>
    <row r="129" spans="1:17" s="136" customFormat="1" ht="12.75" customHeight="1" thickBot="1" x14ac:dyDescent="0.25">
      <c r="A129" s="52"/>
      <c r="B129" s="121"/>
      <c r="C129" s="100"/>
      <c r="D129" s="6"/>
      <c r="E129" s="154"/>
      <c r="F129" s="154"/>
      <c r="G129" s="154"/>
      <c r="H129" s="154"/>
      <c r="I129" s="154"/>
      <c r="J129" s="154"/>
      <c r="K129" s="154"/>
      <c r="L129" s="89" t="str">
        <f>Translations!$B$52</f>
        <v>Zbroj</v>
      </c>
      <c r="M129" s="191" t="s">
        <v>103</v>
      </c>
      <c r="N129" s="174" t="str">
        <f>IF(COUNT(N124:N128)&gt;0,SUM(N124:N128),"")</f>
        <v/>
      </c>
      <c r="O129" s="104"/>
      <c r="P129" s="52"/>
      <c r="Q129" s="52"/>
    </row>
    <row r="130" spans="1:17" s="136" customFormat="1" ht="5.0999999999999996" customHeight="1" x14ac:dyDescent="0.2">
      <c r="A130" s="52"/>
      <c r="B130" s="121"/>
      <c r="C130" s="100"/>
      <c r="D130" s="6"/>
      <c r="E130" s="100"/>
      <c r="F130" s="100"/>
      <c r="G130" s="100"/>
      <c r="H130" s="100"/>
      <c r="I130" s="100"/>
      <c r="J130" s="100"/>
      <c r="K130" s="100"/>
      <c r="L130" s="100"/>
      <c r="M130" s="100"/>
      <c r="N130" s="100"/>
      <c r="O130" s="150"/>
      <c r="P130" s="52"/>
      <c r="Q130" s="52"/>
    </row>
    <row r="131" spans="1:17" s="136" customFormat="1" ht="15" customHeight="1" thickBot="1" x14ac:dyDescent="0.25">
      <c r="A131" s="52"/>
      <c r="B131" s="121"/>
      <c r="C131" s="100"/>
      <c r="D131" s="6"/>
      <c r="E131" s="41" t="str">
        <f>Translations!$B$75</f>
        <v>ii. Troškovi nove opreme ili nove mjere</v>
      </c>
      <c r="F131" s="6"/>
      <c r="G131" s="162"/>
      <c r="H131" s="6"/>
      <c r="I131" s="6"/>
      <c r="J131" s="6"/>
      <c r="K131" s="6"/>
      <c r="L131" s="6"/>
      <c r="M131" s="6"/>
      <c r="N131" s="6"/>
      <c r="O131" s="150"/>
      <c r="P131" s="52"/>
      <c r="Q131" s="52"/>
    </row>
    <row r="132" spans="1:17" s="136" customFormat="1" ht="12.75" customHeight="1" x14ac:dyDescent="0.2">
      <c r="A132" s="52"/>
      <c r="B132" s="121"/>
      <c r="C132" s="100"/>
      <c r="D132" s="6"/>
      <c r="E132" s="341" t="str">
        <f>Translations!$B$70</f>
        <v>Kratak opis</v>
      </c>
      <c r="F132" s="348"/>
      <c r="G132" s="348"/>
      <c r="H132" s="345" t="str">
        <f>Translations!$B$86</f>
        <v xml:space="preserve">Troškovi ulaganja </v>
      </c>
      <c r="I132" s="346"/>
      <c r="J132" s="347"/>
      <c r="K132" s="341" t="str">
        <f>Translations!$B$87</f>
        <v>O&amp;M troškovi [€/godina]</v>
      </c>
      <c r="L132" s="342"/>
      <c r="M132" s="307" t="str">
        <f>Translations!$B$88</f>
        <v>Ostali troškovi  [€/godina]</v>
      </c>
      <c r="N132" s="307" t="str">
        <f>Translations!$B$74</f>
        <v>Godišnji troškovi [€]</v>
      </c>
      <c r="O132" s="104"/>
      <c r="P132" s="52"/>
      <c r="Q132" s="52"/>
    </row>
    <row r="133" spans="1:17" s="201" customFormat="1" ht="39.75" customHeight="1" thickBot="1" x14ac:dyDescent="0.25">
      <c r="A133" s="160"/>
      <c r="B133" s="161"/>
      <c r="C133" s="148"/>
      <c r="D133" s="200"/>
      <c r="E133" s="343"/>
      <c r="F133" s="349"/>
      <c r="G133" s="349"/>
      <c r="H133" s="193" t="str">
        <f>Translations!$B$89</f>
        <v>Troškovi ulaganja [€]</v>
      </c>
      <c r="I133" s="210" t="str">
        <f>Translations!$B$90</f>
        <v>Razdoblje amortizacije [godine]</v>
      </c>
      <c r="J133" s="211" t="str">
        <f>Translations!$B$96</f>
        <v>Kamatna stopa [%]</v>
      </c>
      <c r="K133" s="343"/>
      <c r="L133" s="344"/>
      <c r="M133" s="340"/>
      <c r="N133" s="308"/>
      <c r="O133" s="105"/>
      <c r="P133" s="160"/>
      <c r="Q133" s="160"/>
    </row>
    <row r="134" spans="1:17" s="136" customFormat="1" ht="15" customHeight="1" x14ac:dyDescent="0.2">
      <c r="A134" s="52"/>
      <c r="B134" s="121"/>
      <c r="C134" s="100"/>
      <c r="D134" s="41"/>
      <c r="E134" s="327"/>
      <c r="F134" s="328"/>
      <c r="G134" s="328"/>
      <c r="H134" s="220"/>
      <c r="I134" s="207"/>
      <c r="J134" s="202"/>
      <c r="K134" s="329"/>
      <c r="L134" s="330"/>
      <c r="M134" s="220"/>
      <c r="N134" s="212" t="str">
        <f>IF(COUNT(H134:M134)&gt;0,IF(COUNT(H134:I134)=2,IF(J134&gt;0,-PMT(J134/100,I134,H134),H134/I134),0)+K134+M134,"")</f>
        <v/>
      </c>
      <c r="O134" s="104"/>
      <c r="P134" s="52"/>
      <c r="Q134" s="52"/>
    </row>
    <row r="135" spans="1:17" s="136" customFormat="1" ht="12.75" customHeight="1" x14ac:dyDescent="0.2">
      <c r="A135" s="52"/>
      <c r="B135" s="121"/>
      <c r="C135" s="100"/>
      <c r="D135" s="6"/>
      <c r="E135" s="338"/>
      <c r="F135" s="339"/>
      <c r="G135" s="339"/>
      <c r="H135" s="219"/>
      <c r="I135" s="208"/>
      <c r="J135" s="203"/>
      <c r="K135" s="336"/>
      <c r="L135" s="337"/>
      <c r="M135" s="219"/>
      <c r="N135" s="213" t="str">
        <f>IF(COUNT(H135:M135)&gt;0,IF(COUNT(H135:I135)=2,IF(J135&gt;0,-PMT(J135/100,I135,H135),H135/I135),0)+K135+M135,"")</f>
        <v/>
      </c>
      <c r="O135" s="104"/>
      <c r="P135" s="52"/>
      <c r="Q135" s="52"/>
    </row>
    <row r="136" spans="1:17" s="136" customFormat="1" ht="12.75" customHeight="1" x14ac:dyDescent="0.2">
      <c r="A136" s="52"/>
      <c r="B136" s="121"/>
      <c r="C136" s="100"/>
      <c r="D136" s="6"/>
      <c r="E136" s="338"/>
      <c r="F136" s="339"/>
      <c r="G136" s="339"/>
      <c r="H136" s="219"/>
      <c r="I136" s="208"/>
      <c r="J136" s="203"/>
      <c r="K136" s="336"/>
      <c r="L136" s="337"/>
      <c r="M136" s="219"/>
      <c r="N136" s="213" t="str">
        <f>IF(COUNT(H136:M136)&gt;0,IF(COUNT(H136:I136)=2,IF(J136&gt;0,-PMT(J136/100,I136,H136),H136/I136),0)+K136+M136,"")</f>
        <v/>
      </c>
      <c r="O136" s="104"/>
      <c r="P136" s="52"/>
      <c r="Q136" s="52"/>
    </row>
    <row r="137" spans="1:17" s="136" customFormat="1" ht="12.75" customHeight="1" x14ac:dyDescent="0.2">
      <c r="A137" s="52"/>
      <c r="B137" s="121"/>
      <c r="C137" s="100"/>
      <c r="D137" s="6"/>
      <c r="E137" s="338"/>
      <c r="F137" s="339"/>
      <c r="G137" s="339"/>
      <c r="H137" s="219"/>
      <c r="I137" s="208"/>
      <c r="J137" s="203"/>
      <c r="K137" s="336"/>
      <c r="L137" s="337"/>
      <c r="M137" s="219"/>
      <c r="N137" s="213" t="str">
        <f>IF(COUNT(H137:M137)&gt;0,IF(COUNT(H137:I137)=2,IF(J137&gt;0,-PMT(J137/100,I137,H137),H137/I137),0)+K137+M137,"")</f>
        <v/>
      </c>
      <c r="O137" s="104"/>
      <c r="P137" s="52"/>
      <c r="Q137" s="52"/>
    </row>
    <row r="138" spans="1:17" s="136" customFormat="1" ht="12.75" customHeight="1" thickBot="1" x14ac:dyDescent="0.25">
      <c r="A138" s="52"/>
      <c r="B138" s="121"/>
      <c r="C138" s="100"/>
      <c r="D138" s="6"/>
      <c r="E138" s="350"/>
      <c r="F138" s="351"/>
      <c r="G138" s="351"/>
      <c r="H138" s="218"/>
      <c r="I138" s="209"/>
      <c r="J138" s="204"/>
      <c r="K138" s="331"/>
      <c r="L138" s="332"/>
      <c r="M138" s="218"/>
      <c r="N138" s="214" t="str">
        <f>IF(COUNT(H138:M138)&gt;0,IF(COUNT(H138:I138)=2,IF(J138&gt;0,-PMT(J138/100,I138,H138),H138/I138),0)+K138+M138,"")</f>
        <v/>
      </c>
      <c r="O138" s="104"/>
      <c r="P138" s="52"/>
      <c r="Q138" s="52"/>
    </row>
    <row r="139" spans="1:17" s="136" customFormat="1" ht="15" customHeight="1" thickBot="1" x14ac:dyDescent="0.25">
      <c r="A139" s="52"/>
      <c r="B139" s="121"/>
      <c r="C139" s="100"/>
      <c r="D139" s="100"/>
      <c r="E139" s="100"/>
      <c r="F139" s="100"/>
      <c r="G139" s="100"/>
      <c r="H139" s="100"/>
      <c r="I139" s="100"/>
      <c r="J139" s="100"/>
      <c r="K139" s="100"/>
      <c r="L139" s="89" t="str">
        <f>Translations!$B$52</f>
        <v>Zbroj</v>
      </c>
      <c r="M139" s="191" t="s">
        <v>103</v>
      </c>
      <c r="N139" s="174" t="str">
        <f>IF(COUNT(N134:N138)&gt;0,SUM(N134:N138),"")</f>
        <v/>
      </c>
      <c r="O139" s="104"/>
      <c r="P139" s="52"/>
      <c r="Q139" s="52"/>
    </row>
    <row r="140" spans="1:17" s="136" customFormat="1" ht="15" customHeight="1" thickBot="1" x14ac:dyDescent="0.25">
      <c r="A140" s="52"/>
      <c r="B140" s="121"/>
      <c r="C140" s="100"/>
      <c r="D140" s="100"/>
      <c r="E140" s="100"/>
      <c r="F140" s="100"/>
      <c r="G140" s="100"/>
      <c r="H140" s="100"/>
      <c r="I140" s="100"/>
      <c r="J140" s="100"/>
      <c r="K140" s="100"/>
      <c r="L140" s="100"/>
      <c r="M140" s="100"/>
      <c r="N140" s="100"/>
      <c r="O140" s="104"/>
      <c r="P140" s="52"/>
      <c r="Q140" s="52"/>
    </row>
    <row r="141" spans="1:17" s="136" customFormat="1" ht="15" customHeight="1" thickBot="1" x14ac:dyDescent="0.25">
      <c r="A141" s="52"/>
      <c r="B141" s="121"/>
      <c r="C141" s="100"/>
      <c r="D141" s="53" t="s">
        <v>21</v>
      </c>
      <c r="E141" s="310" t="str">
        <f>Translations!$B$77</f>
        <v xml:space="preserve">Godišnji troškovi (zbroj svih "dodatnih" troškova) </v>
      </c>
      <c r="F141" s="310"/>
      <c r="G141" s="310"/>
      <c r="H141" s="310"/>
      <c r="I141" s="310"/>
      <c r="J141" s="310"/>
      <c r="K141" s="310"/>
      <c r="L141" s="310"/>
      <c r="M141" s="173" t="s">
        <v>103</v>
      </c>
      <c r="N141" s="174" t="str">
        <f>IF(ISNUMBER(N139),N139-IF(ISNUMBER(N129),N129,0),"")</f>
        <v/>
      </c>
      <c r="O141" s="150"/>
      <c r="P141" s="52"/>
      <c r="Q141" s="52"/>
    </row>
    <row r="142" spans="1:17" s="136" customFormat="1" ht="5.0999999999999996" customHeight="1" x14ac:dyDescent="0.2">
      <c r="A142" s="52"/>
      <c r="B142" s="121"/>
      <c r="C142" s="100"/>
      <c r="D142" s="6"/>
      <c r="E142" s="163"/>
      <c r="F142" s="163"/>
      <c r="G142" s="163"/>
      <c r="H142" s="163"/>
      <c r="I142" s="163"/>
      <c r="J142" s="163"/>
      <c r="K142" s="163"/>
      <c r="L142" s="163"/>
      <c r="M142" s="163"/>
      <c r="N142" s="163"/>
      <c r="O142" s="150"/>
      <c r="P142" s="52"/>
      <c r="Q142" s="52"/>
    </row>
    <row r="143" spans="1:17" s="136" customFormat="1" ht="39" thickBot="1" x14ac:dyDescent="0.25">
      <c r="A143" s="52"/>
      <c r="B143" s="121"/>
      <c r="C143" s="100"/>
      <c r="D143" s="6"/>
      <c r="E143" s="126"/>
      <c r="F143" s="126"/>
      <c r="G143" s="240" t="str">
        <f>Translations!$B$78</f>
        <v>Cijena EUA jedinica [€/t CO2e]</v>
      </c>
      <c r="H143" s="126"/>
      <c r="I143" s="240" t="str">
        <f>Translations!$B$79</f>
        <v xml:space="preserve">Prosječne godišnje emisije </v>
      </c>
      <c r="J143" s="126"/>
      <c r="K143" s="240" t="str">
        <f>Translations!$B$80</f>
        <v xml:space="preserve">Faktor poboljšanja </v>
      </c>
      <c r="L143" s="126"/>
      <c r="M143" s="126"/>
      <c r="N143" s="126"/>
      <c r="O143" s="150"/>
      <c r="P143" s="52"/>
      <c r="Q143" s="52"/>
    </row>
    <row r="144" spans="1:17" s="136" customFormat="1" ht="15" customHeight="1" thickBot="1" x14ac:dyDescent="0.25">
      <c r="A144" s="52"/>
      <c r="B144" s="121"/>
      <c r="C144" s="100"/>
      <c r="D144" s="53" t="s">
        <v>3</v>
      </c>
      <c r="E144" s="310" t="str">
        <f>Translations!$B$81</f>
        <v>Godišnje koristi</v>
      </c>
      <c r="F144" s="311"/>
      <c r="G144" s="149">
        <v>80</v>
      </c>
      <c r="H144" s="170" t="s">
        <v>102</v>
      </c>
      <c r="I144" s="183"/>
      <c r="J144" s="171" t="s">
        <v>102</v>
      </c>
      <c r="K144" s="151" t="str">
        <f>IF(AND(J114&lt;&gt;"",J114=FALSE),1/100,IF(COUNT(J116,J117)=2,J116-J117,""))</f>
        <v/>
      </c>
      <c r="L144" s="172"/>
      <c r="M144" s="173" t="s">
        <v>103</v>
      </c>
      <c r="N144" s="174" t="str">
        <f>IF(COUNT(G144,I144,K144)=3,G144*I144*K144,"")</f>
        <v/>
      </c>
      <c r="O144" s="150"/>
      <c r="P144" s="52"/>
      <c r="Q144" s="52"/>
    </row>
    <row r="145" spans="1:23" s="136" customFormat="1" ht="5.0999999999999996" customHeight="1" thickBot="1" x14ac:dyDescent="0.25">
      <c r="A145" s="52"/>
      <c r="B145" s="121"/>
      <c r="C145" s="100"/>
      <c r="D145" s="16"/>
      <c r="E145" s="163"/>
      <c r="F145" s="163"/>
      <c r="G145" s="163"/>
      <c r="H145" s="163"/>
      <c r="I145" s="163"/>
      <c r="J145" s="163"/>
      <c r="K145" s="163"/>
      <c r="L145" s="163"/>
      <c r="M145" s="163"/>
      <c r="N145" s="163"/>
      <c r="O145" s="164"/>
      <c r="P145" s="52"/>
      <c r="Q145" s="52"/>
    </row>
    <row r="146" spans="1:23" s="136" customFormat="1" ht="15" customHeight="1" thickBot="1" x14ac:dyDescent="0.25">
      <c r="A146" s="165"/>
      <c r="B146" s="166"/>
      <c r="C146" s="98"/>
      <c r="D146" s="53" t="s">
        <v>125</v>
      </c>
      <c r="E146" s="124" t="str">
        <f>Translations!$B$82</f>
        <v xml:space="preserve">Troškovi su neopravdani?  </v>
      </c>
      <c r="F146" s="168"/>
      <c r="G146" s="168"/>
      <c r="H146" s="169"/>
      <c r="I146" s="153" t="str">
        <f>IF(COUNT(N141,N144)=2,AND(N141&gt;N144,N141&gt;IF(CNTR_SmallEmitter,1000,4000)),"")</f>
        <v/>
      </c>
      <c r="J146" s="99"/>
      <c r="K146" s="99"/>
      <c r="L146" s="99"/>
      <c r="M146" s="99"/>
      <c r="N146" s="99"/>
      <c r="O146" s="167"/>
      <c r="P146" s="165"/>
      <c r="Q146" s="165"/>
    </row>
    <row r="147" spans="1:23" ht="12.75" customHeight="1" thickBot="1" x14ac:dyDescent="0.25">
      <c r="A147" s="113"/>
      <c r="B147" s="121"/>
      <c r="C147" s="91"/>
      <c r="D147" s="8"/>
      <c r="E147" s="92"/>
      <c r="F147" s="7"/>
      <c r="G147" s="9"/>
      <c r="H147" s="9"/>
      <c r="I147" s="9"/>
      <c r="J147" s="9"/>
      <c r="K147" s="9"/>
      <c r="L147" s="9"/>
      <c r="M147" s="9"/>
      <c r="N147" s="9"/>
      <c r="O147" s="103"/>
      <c r="P147" s="86"/>
      <c r="Q147" s="5"/>
      <c r="R147" s="137"/>
      <c r="S147" s="137"/>
      <c r="T147" s="137"/>
      <c r="U147" s="137"/>
      <c r="V147" s="137"/>
      <c r="W147" s="137"/>
    </row>
    <row r="148" spans="1:23" s="136" customFormat="1" ht="12.75" customHeight="1" thickBot="1" x14ac:dyDescent="0.25">
      <c r="A148" s="52"/>
      <c r="B148" s="121"/>
      <c r="C148" s="6"/>
      <c r="D148" s="6"/>
      <c r="E148" s="6"/>
      <c r="F148" s="6"/>
      <c r="G148" s="6"/>
      <c r="H148" s="6"/>
      <c r="I148" s="6"/>
      <c r="J148" s="6"/>
      <c r="K148" s="6"/>
      <c r="L148" s="6"/>
      <c r="M148" s="6"/>
      <c r="N148" s="6"/>
      <c r="O148" s="104"/>
      <c r="P148" s="52"/>
      <c r="Q148" s="52"/>
    </row>
    <row r="149" spans="1:23" s="136" customFormat="1" ht="15.75" customHeight="1" thickBot="1" x14ac:dyDescent="0.25">
      <c r="A149" s="52"/>
      <c r="B149" s="121"/>
      <c r="C149" s="93">
        <f>C112+1</f>
        <v>4</v>
      </c>
      <c r="D149" s="6"/>
      <c r="E149" s="312" t="str">
        <f>Translations!$B$54</f>
        <v xml:space="preserve">Ovo je izborni instrument za izračunavanje mogu li se troškovi smatrati neopravdanima. </v>
      </c>
      <c r="F149" s="312"/>
      <c r="G149" s="312"/>
      <c r="H149" s="312"/>
      <c r="I149" s="312"/>
      <c r="J149" s="312"/>
      <c r="K149" s="312"/>
      <c r="L149" s="312"/>
      <c r="M149" s="312"/>
      <c r="N149" s="312"/>
      <c r="O149" s="104"/>
      <c r="P149" s="52"/>
      <c r="Q149" s="52"/>
    </row>
    <row r="150" spans="1:23" s="136" customFormat="1" ht="5.0999999999999996" customHeight="1" x14ac:dyDescent="0.2">
      <c r="A150" s="52"/>
      <c r="B150" s="121"/>
      <c r="C150" s="175"/>
      <c r="D150" s="6"/>
      <c r="E150" s="154"/>
      <c r="F150" s="154"/>
      <c r="G150" s="154"/>
      <c r="H150" s="154"/>
      <c r="I150" s="154"/>
      <c r="J150" s="154"/>
      <c r="K150" s="154"/>
      <c r="L150" s="154"/>
      <c r="M150" s="154"/>
      <c r="N150" s="154"/>
      <c r="O150" s="104"/>
      <c r="P150" s="52"/>
      <c r="Q150" s="52"/>
    </row>
    <row r="151" spans="1:23" s="136" customFormat="1" ht="12.75" customHeight="1" x14ac:dyDescent="0.2">
      <c r="A151" s="52"/>
      <c r="B151" s="121"/>
      <c r="C151" s="100"/>
      <c r="D151" s="53" t="s">
        <v>1</v>
      </c>
      <c r="E151" s="310" t="str">
        <f>Translations!$B$55</f>
        <v>Neposredan utjecaj na točnost?</v>
      </c>
      <c r="F151" s="310"/>
      <c r="G151" s="310"/>
      <c r="H151" s="310"/>
      <c r="I151" s="311"/>
      <c r="J151" s="199"/>
      <c r="K151" s="155"/>
      <c r="L151" s="155"/>
      <c r="M151" s="155"/>
      <c r="N151" s="155"/>
      <c r="O151" s="104"/>
      <c r="P151" s="52"/>
      <c r="Q151" s="52"/>
    </row>
    <row r="152" spans="1:23" s="136" customFormat="1" ht="5.0999999999999996" customHeight="1" x14ac:dyDescent="0.2">
      <c r="A152" s="52"/>
      <c r="B152" s="121"/>
      <c r="C152" s="100"/>
      <c r="D152" s="6"/>
      <c r="E152" s="70"/>
      <c r="F152" s="70"/>
      <c r="G152" s="70"/>
      <c r="H152" s="70"/>
      <c r="I152" s="70"/>
      <c r="J152" s="70"/>
      <c r="K152" s="70"/>
      <c r="L152" s="70"/>
      <c r="M152" s="70"/>
      <c r="N152" s="70"/>
      <c r="O152" s="104"/>
      <c r="P152" s="52"/>
      <c r="Q152" s="52"/>
    </row>
    <row r="153" spans="1:23" s="136" customFormat="1" ht="12.75" customHeight="1" x14ac:dyDescent="0.2">
      <c r="A153" s="52"/>
      <c r="B153" s="121"/>
      <c r="C153" s="100"/>
      <c r="D153" s="6"/>
      <c r="E153" s="313" t="str">
        <f>Translations!$B$57</f>
        <v>Trenutačno postignuta nesigurnost:</v>
      </c>
      <c r="F153" s="313"/>
      <c r="G153" s="313"/>
      <c r="H153" s="313"/>
      <c r="I153" s="314"/>
      <c r="J153" s="182"/>
      <c r="K153" s="225" t="str">
        <f>IF(J153&lt;0,EUconst_ERR_Inconsistent,"")</f>
        <v/>
      </c>
      <c r="L153" s="154"/>
      <c r="M153" s="154"/>
      <c r="N153" s="154"/>
      <c r="O153" s="104"/>
      <c r="P153" s="52"/>
      <c r="Q153" s="157" t="b">
        <f>AND(J151&lt;&gt;"",J151=FALSE)</f>
        <v>0</v>
      </c>
    </row>
    <row r="154" spans="1:23" s="136" customFormat="1" ht="12.75" customHeight="1" x14ac:dyDescent="0.2">
      <c r="A154" s="52"/>
      <c r="B154" s="121"/>
      <c r="C154" s="100"/>
      <c r="D154" s="6"/>
      <c r="E154" s="313" t="str">
        <f>Translations!$B$58</f>
        <v>Nesigurnost koja se odnosi na zahtijevanu razinu:</v>
      </c>
      <c r="F154" s="313"/>
      <c r="G154" s="313"/>
      <c r="H154" s="313"/>
      <c r="I154" s="314"/>
      <c r="J154" s="182"/>
      <c r="K154" s="154"/>
      <c r="L154" s="154"/>
      <c r="M154" s="154"/>
      <c r="N154" s="154"/>
      <c r="O154" s="104"/>
      <c r="P154" s="52"/>
      <c r="Q154" s="157" t="b">
        <f>Q153</f>
        <v>0</v>
      </c>
    </row>
    <row r="155" spans="1:23" s="136" customFormat="1" ht="5.0999999999999996" customHeight="1" x14ac:dyDescent="0.2">
      <c r="A155" s="52"/>
      <c r="B155" s="121"/>
      <c r="C155" s="100"/>
      <c r="D155" s="6"/>
      <c r="E155" s="156"/>
      <c r="F155" s="156"/>
      <c r="G155" s="156"/>
      <c r="H155" s="156"/>
      <c r="I155" s="156"/>
      <c r="J155" s="154"/>
      <c r="K155" s="154"/>
      <c r="L155" s="154"/>
      <c r="M155" s="154"/>
      <c r="N155" s="154"/>
      <c r="O155" s="104"/>
      <c r="P155" s="52"/>
      <c r="Q155" s="52"/>
    </row>
    <row r="156" spans="1:23" s="136" customFormat="1" ht="12.75" customHeight="1" x14ac:dyDescent="0.2">
      <c r="A156" s="52"/>
      <c r="B156" s="121"/>
      <c r="C156" s="100"/>
      <c r="D156" s="53" t="s">
        <v>2</v>
      </c>
      <c r="E156" s="315" t="str">
        <f>Translations!$B$59</f>
        <v>Vrste troškova</v>
      </c>
      <c r="F156" s="315"/>
      <c r="G156" s="315"/>
      <c r="H156" s="315"/>
      <c r="I156" s="315"/>
      <c r="J156" s="315"/>
      <c r="K156" s="315"/>
      <c r="L156" s="315"/>
      <c r="M156" s="315"/>
      <c r="N156" s="315"/>
      <c r="O156" s="104"/>
      <c r="P156" s="52"/>
      <c r="Q156" s="52"/>
    </row>
    <row r="157" spans="1:23" s="136" customFormat="1" ht="5.0999999999999996" customHeight="1" x14ac:dyDescent="0.2">
      <c r="A157" s="52"/>
      <c r="B157" s="121"/>
      <c r="C157" s="100"/>
      <c r="D157" s="6"/>
      <c r="E157" s="154"/>
      <c r="F157" s="154"/>
      <c r="G157" s="154"/>
      <c r="H157" s="154"/>
      <c r="I157" s="154"/>
      <c r="J157" s="154"/>
      <c r="K157" s="154"/>
      <c r="L157" s="154"/>
      <c r="M157" s="6"/>
      <c r="N157" s="154"/>
      <c r="O157" s="104"/>
      <c r="P157" s="52"/>
      <c r="Q157" s="52"/>
    </row>
    <row r="158" spans="1:23" s="136" customFormat="1" ht="13.5" thickBot="1" x14ac:dyDescent="0.25">
      <c r="A158" s="52"/>
      <c r="B158" s="121"/>
      <c r="C158" s="100"/>
      <c r="D158" s="6"/>
      <c r="E158" s="41" t="str">
        <f>Translations!$B$72</f>
        <v>i. Tekući ili referentni troškovi</v>
      </c>
      <c r="F158" s="154"/>
      <c r="G158" s="154"/>
      <c r="H158" s="154"/>
      <c r="I158" s="154"/>
      <c r="J158" s="154"/>
      <c r="K158" s="154"/>
      <c r="L158" s="154"/>
      <c r="M158" s="6"/>
      <c r="N158" s="154"/>
      <c r="O158" s="104"/>
      <c r="P158" s="52"/>
      <c r="Q158" s="52"/>
    </row>
    <row r="159" spans="1:23" s="136" customFormat="1" ht="12.75" customHeight="1" x14ac:dyDescent="0.2">
      <c r="A159" s="52"/>
      <c r="B159" s="121"/>
      <c r="C159" s="100"/>
      <c r="D159" s="6"/>
      <c r="E159" s="341" t="str">
        <f>Translations!$B$70</f>
        <v>Kratak opis</v>
      </c>
      <c r="F159" s="348"/>
      <c r="G159" s="348"/>
      <c r="H159" s="345" t="str">
        <f>Translations!$B$86</f>
        <v xml:space="preserve">Troškovi ulaganja </v>
      </c>
      <c r="I159" s="346"/>
      <c r="J159" s="347"/>
      <c r="K159" s="341" t="str">
        <f>Translations!$B$87</f>
        <v>O&amp;M troškovi [€/godina]</v>
      </c>
      <c r="L159" s="342"/>
      <c r="M159" s="307" t="str">
        <f>Translations!$B$88</f>
        <v>Ostali troškovi  [€/godina]</v>
      </c>
      <c r="N159" s="307" t="str">
        <f>Translations!$B$74</f>
        <v>Godišnji troškovi [€]</v>
      </c>
      <c r="O159" s="104"/>
      <c r="P159" s="52"/>
      <c r="Q159" s="52"/>
    </row>
    <row r="160" spans="1:23" s="201" customFormat="1" ht="45" customHeight="1" thickBot="1" x14ac:dyDescent="0.25">
      <c r="A160" s="160"/>
      <c r="B160" s="161"/>
      <c r="C160" s="148"/>
      <c r="D160" s="200"/>
      <c r="E160" s="343"/>
      <c r="F160" s="349"/>
      <c r="G160" s="349"/>
      <c r="H160" s="193" t="str">
        <f>Translations!$B$89</f>
        <v>Troškovi ulaganja [€]</v>
      </c>
      <c r="I160" s="210" t="str">
        <f>Translations!$B$90</f>
        <v>Razdoblje amortizacije [godine]</v>
      </c>
      <c r="J160" s="211" t="str">
        <f>Translations!$B$96</f>
        <v>Kamatna stopa [%]</v>
      </c>
      <c r="K160" s="343"/>
      <c r="L160" s="344"/>
      <c r="M160" s="340"/>
      <c r="N160" s="308"/>
      <c r="O160" s="105"/>
      <c r="P160" s="160"/>
      <c r="Q160" s="160"/>
    </row>
    <row r="161" spans="1:17" s="136" customFormat="1" ht="15" customHeight="1" x14ac:dyDescent="0.2">
      <c r="A161" s="52"/>
      <c r="B161" s="121"/>
      <c r="C161" s="100"/>
      <c r="D161" s="41"/>
      <c r="E161" s="327"/>
      <c r="F161" s="328"/>
      <c r="G161" s="328"/>
      <c r="H161" s="220"/>
      <c r="I161" s="207"/>
      <c r="J161" s="202"/>
      <c r="K161" s="329"/>
      <c r="L161" s="330"/>
      <c r="M161" s="220"/>
      <c r="N161" s="212" t="str">
        <f>IF(COUNT(H161:M161)&gt;0,IF(COUNT(H161:I161)=2,IF(J161&gt;0,-PMT(J161/100,I161,H161),H161/I161),0)+K161+M161,"")</f>
        <v/>
      </c>
      <c r="O161" s="164"/>
      <c r="P161" s="52"/>
      <c r="Q161" s="52"/>
    </row>
    <row r="162" spans="1:17" s="136" customFormat="1" ht="12.75" customHeight="1" x14ac:dyDescent="0.2">
      <c r="A162" s="52"/>
      <c r="B162" s="121"/>
      <c r="C162" s="100"/>
      <c r="D162" s="6"/>
      <c r="E162" s="338"/>
      <c r="F162" s="339"/>
      <c r="G162" s="339"/>
      <c r="H162" s="219"/>
      <c r="I162" s="208"/>
      <c r="J162" s="203"/>
      <c r="K162" s="336"/>
      <c r="L162" s="337"/>
      <c r="M162" s="219"/>
      <c r="N162" s="213" t="str">
        <f>IF(COUNT(H162:M162)&gt;0,IF(COUNT(H162:I162)=2,IF(J162&gt;0,-PMT(J162/100,I162,H162),H162/I162),0)+K162+M162,"")</f>
        <v/>
      </c>
      <c r="O162" s="104"/>
      <c r="P162" s="52"/>
      <c r="Q162" s="52"/>
    </row>
    <row r="163" spans="1:17" s="136" customFormat="1" ht="12.75" customHeight="1" x14ac:dyDescent="0.2">
      <c r="A163" s="52"/>
      <c r="B163" s="121"/>
      <c r="C163" s="100"/>
      <c r="D163" s="6"/>
      <c r="E163" s="338"/>
      <c r="F163" s="339"/>
      <c r="G163" s="339"/>
      <c r="H163" s="219"/>
      <c r="I163" s="208"/>
      <c r="J163" s="203"/>
      <c r="K163" s="336"/>
      <c r="L163" s="337"/>
      <c r="M163" s="219"/>
      <c r="N163" s="213" t="str">
        <f>IF(COUNT(H163:M163)&gt;0,IF(COUNT(H163:I163)=2,IF(J163&gt;0,-PMT(J163/100,I163,H163),H163/I163),0)+K163+M163,"")</f>
        <v/>
      </c>
      <c r="O163" s="104"/>
      <c r="P163" s="52"/>
      <c r="Q163" s="52"/>
    </row>
    <row r="164" spans="1:17" s="136" customFormat="1" ht="12.75" customHeight="1" x14ac:dyDescent="0.2">
      <c r="A164" s="52"/>
      <c r="B164" s="121"/>
      <c r="C164" s="100"/>
      <c r="D164" s="6"/>
      <c r="E164" s="338"/>
      <c r="F164" s="339"/>
      <c r="G164" s="339"/>
      <c r="H164" s="219"/>
      <c r="I164" s="208"/>
      <c r="J164" s="203"/>
      <c r="K164" s="336"/>
      <c r="L164" s="337"/>
      <c r="M164" s="219"/>
      <c r="N164" s="213" t="str">
        <f>IF(COUNT(H164:M164)&gt;0,IF(COUNT(H164:I164)=2,IF(J164&gt;0,-PMT(J164/100,I164,H164),H164/I164),0)+K164+M164,"")</f>
        <v/>
      </c>
      <c r="O164" s="104"/>
      <c r="P164" s="52"/>
      <c r="Q164" s="52"/>
    </row>
    <row r="165" spans="1:17" s="136" customFormat="1" ht="12.75" customHeight="1" thickBot="1" x14ac:dyDescent="0.25">
      <c r="A165" s="52"/>
      <c r="B165" s="121"/>
      <c r="C165" s="100"/>
      <c r="D165" s="6"/>
      <c r="E165" s="350"/>
      <c r="F165" s="351"/>
      <c r="G165" s="351"/>
      <c r="H165" s="218"/>
      <c r="I165" s="209"/>
      <c r="J165" s="204"/>
      <c r="K165" s="331"/>
      <c r="L165" s="332"/>
      <c r="M165" s="218"/>
      <c r="N165" s="214" t="str">
        <f>IF(COUNT(H165:M165)&gt;0,IF(COUNT(H165:I165)=2,IF(J165&gt;0,-PMT(J165/100,I165,H165),H165/I165),0)+K165+M165,"")</f>
        <v/>
      </c>
      <c r="O165" s="104"/>
      <c r="P165" s="52"/>
      <c r="Q165" s="52"/>
    </row>
    <row r="166" spans="1:17" s="136" customFormat="1" ht="12.75" customHeight="1" thickBot="1" x14ac:dyDescent="0.25">
      <c r="A166" s="52"/>
      <c r="B166" s="121"/>
      <c r="C166" s="100"/>
      <c r="D166" s="6"/>
      <c r="E166" s="154"/>
      <c r="F166" s="154"/>
      <c r="G166" s="154"/>
      <c r="H166" s="154"/>
      <c r="I166" s="154"/>
      <c r="J166" s="154"/>
      <c r="K166" s="154"/>
      <c r="L166" s="89" t="str">
        <f>Translations!$B$52</f>
        <v>Zbroj</v>
      </c>
      <c r="M166" s="191" t="s">
        <v>103</v>
      </c>
      <c r="N166" s="174" t="str">
        <f>IF(COUNT(N161:N165)&gt;0,SUM(N161:N165),"")</f>
        <v/>
      </c>
      <c r="O166" s="104"/>
      <c r="P166" s="52"/>
      <c r="Q166" s="52"/>
    </row>
    <row r="167" spans="1:17" s="136" customFormat="1" ht="5.0999999999999996" customHeight="1" x14ac:dyDescent="0.2">
      <c r="A167" s="52"/>
      <c r="B167" s="121"/>
      <c r="C167" s="100"/>
      <c r="D167" s="6"/>
      <c r="E167" s="100"/>
      <c r="F167" s="100"/>
      <c r="G167" s="100"/>
      <c r="H167" s="100"/>
      <c r="I167" s="100"/>
      <c r="J167" s="100"/>
      <c r="K167" s="100"/>
      <c r="L167" s="100"/>
      <c r="M167" s="100"/>
      <c r="N167" s="100"/>
      <c r="O167" s="150"/>
      <c r="P167" s="52"/>
      <c r="Q167" s="52"/>
    </row>
    <row r="168" spans="1:17" s="136" customFormat="1" ht="15" customHeight="1" thickBot="1" x14ac:dyDescent="0.25">
      <c r="A168" s="52"/>
      <c r="B168" s="121"/>
      <c r="C168" s="100"/>
      <c r="D168" s="6"/>
      <c r="E168" s="41" t="str">
        <f>Translations!$B$75</f>
        <v>ii. Troškovi nove opreme ili nove mjere</v>
      </c>
      <c r="F168" s="6"/>
      <c r="G168" s="162"/>
      <c r="H168" s="6"/>
      <c r="I168" s="6"/>
      <c r="J168" s="6"/>
      <c r="K168" s="6"/>
      <c r="L168" s="6"/>
      <c r="M168" s="6"/>
      <c r="N168" s="6"/>
      <c r="O168" s="150"/>
      <c r="P168" s="52"/>
      <c r="Q168" s="52"/>
    </row>
    <row r="169" spans="1:17" s="136" customFormat="1" ht="12.75" customHeight="1" x14ac:dyDescent="0.2">
      <c r="A169" s="52"/>
      <c r="B169" s="121"/>
      <c r="C169" s="100"/>
      <c r="D169" s="6"/>
      <c r="E169" s="341" t="str">
        <f>Translations!$B$70</f>
        <v>Kratak opis</v>
      </c>
      <c r="F169" s="348"/>
      <c r="G169" s="348"/>
      <c r="H169" s="345" t="str">
        <f>Translations!$B$86</f>
        <v xml:space="preserve">Troškovi ulaganja </v>
      </c>
      <c r="I169" s="346"/>
      <c r="J169" s="347"/>
      <c r="K169" s="341" t="str">
        <f>Translations!$B$87</f>
        <v>O&amp;M troškovi [€/godina]</v>
      </c>
      <c r="L169" s="342"/>
      <c r="M169" s="307" t="str">
        <f>Translations!$B$88</f>
        <v>Ostali troškovi  [€/godina]</v>
      </c>
      <c r="N169" s="307" t="str">
        <f>Translations!$B$74</f>
        <v>Godišnji troškovi [€]</v>
      </c>
      <c r="O169" s="104"/>
      <c r="P169" s="52"/>
      <c r="Q169" s="52"/>
    </row>
    <row r="170" spans="1:17" s="201" customFormat="1" ht="38.25" customHeight="1" thickBot="1" x14ac:dyDescent="0.25">
      <c r="A170" s="160"/>
      <c r="B170" s="161"/>
      <c r="C170" s="148"/>
      <c r="D170" s="200"/>
      <c r="E170" s="343"/>
      <c r="F170" s="349"/>
      <c r="G170" s="349"/>
      <c r="H170" s="193" t="str">
        <f>Translations!$B$89</f>
        <v>Troškovi ulaganja [€]</v>
      </c>
      <c r="I170" s="210" t="str">
        <f>Translations!$B$90</f>
        <v>Razdoblje amortizacije [godine]</v>
      </c>
      <c r="J170" s="211" t="str">
        <f>Translations!$B$96</f>
        <v>Kamatna stopa [%]</v>
      </c>
      <c r="K170" s="343"/>
      <c r="L170" s="344"/>
      <c r="M170" s="340"/>
      <c r="N170" s="308"/>
      <c r="O170" s="105"/>
      <c r="P170" s="160"/>
      <c r="Q170" s="160"/>
    </row>
    <row r="171" spans="1:17" s="136" customFormat="1" ht="15" customHeight="1" x14ac:dyDescent="0.2">
      <c r="A171" s="52"/>
      <c r="B171" s="121"/>
      <c r="C171" s="100"/>
      <c r="D171" s="41"/>
      <c r="E171" s="327"/>
      <c r="F171" s="328"/>
      <c r="G171" s="328"/>
      <c r="H171" s="220"/>
      <c r="I171" s="207"/>
      <c r="J171" s="202"/>
      <c r="K171" s="329"/>
      <c r="L171" s="330"/>
      <c r="M171" s="220"/>
      <c r="N171" s="212" t="str">
        <f>IF(COUNT(H171:M171)&gt;0,IF(COUNT(H171:I171)=2,IF(J171&gt;0,-PMT(J171/100,I171,H171),H171/I171),0)+K171+M171,"")</f>
        <v/>
      </c>
      <c r="O171" s="104"/>
      <c r="P171" s="52"/>
      <c r="Q171" s="52"/>
    </row>
    <row r="172" spans="1:17" s="136" customFormat="1" ht="12.75" customHeight="1" x14ac:dyDescent="0.2">
      <c r="A172" s="52"/>
      <c r="B172" s="121"/>
      <c r="C172" s="100"/>
      <c r="D172" s="6"/>
      <c r="E172" s="338"/>
      <c r="F172" s="339"/>
      <c r="G172" s="339"/>
      <c r="H172" s="219"/>
      <c r="I172" s="208"/>
      <c r="J172" s="203"/>
      <c r="K172" s="336"/>
      <c r="L172" s="337"/>
      <c r="M172" s="219"/>
      <c r="N172" s="213" t="str">
        <f>IF(COUNT(H172:M172)&gt;0,IF(COUNT(H172:I172)=2,IF(J172&gt;0,-PMT(J172/100,I172,H172),H172/I172),0)+K172+M172,"")</f>
        <v/>
      </c>
      <c r="O172" s="104"/>
      <c r="P172" s="52"/>
      <c r="Q172" s="52"/>
    </row>
    <row r="173" spans="1:17" s="136" customFormat="1" ht="12.75" customHeight="1" x14ac:dyDescent="0.2">
      <c r="A173" s="52"/>
      <c r="B173" s="121"/>
      <c r="C173" s="100"/>
      <c r="D173" s="6"/>
      <c r="E173" s="338"/>
      <c r="F173" s="339"/>
      <c r="G173" s="339"/>
      <c r="H173" s="219"/>
      <c r="I173" s="208"/>
      <c r="J173" s="203"/>
      <c r="K173" s="336"/>
      <c r="L173" s="337"/>
      <c r="M173" s="219"/>
      <c r="N173" s="213" t="str">
        <f>IF(COUNT(H173:M173)&gt;0,IF(COUNT(H173:I173)=2,IF(J173&gt;0,-PMT(J173/100,I173,H173),H173/I173),0)+K173+M173,"")</f>
        <v/>
      </c>
      <c r="O173" s="104"/>
      <c r="P173" s="52"/>
      <c r="Q173" s="52"/>
    </row>
    <row r="174" spans="1:17" s="136" customFormat="1" ht="12.75" customHeight="1" x14ac:dyDescent="0.2">
      <c r="A174" s="52"/>
      <c r="B174" s="121"/>
      <c r="C174" s="100"/>
      <c r="D174" s="6"/>
      <c r="E174" s="338"/>
      <c r="F174" s="339"/>
      <c r="G174" s="339"/>
      <c r="H174" s="219"/>
      <c r="I174" s="208"/>
      <c r="J174" s="203"/>
      <c r="K174" s="336"/>
      <c r="L174" s="337"/>
      <c r="M174" s="219"/>
      <c r="N174" s="213" t="str">
        <f>IF(COUNT(H174:M174)&gt;0,IF(COUNT(H174:I174)=2,IF(J174&gt;0,-PMT(J174/100,I174,H174),H174/I174),0)+K174+M174,"")</f>
        <v/>
      </c>
      <c r="O174" s="104"/>
      <c r="P174" s="52"/>
      <c r="Q174" s="52"/>
    </row>
    <row r="175" spans="1:17" s="136" customFormat="1" ht="12.75" customHeight="1" thickBot="1" x14ac:dyDescent="0.25">
      <c r="A175" s="52"/>
      <c r="B175" s="121"/>
      <c r="C175" s="100"/>
      <c r="D175" s="6"/>
      <c r="E175" s="350"/>
      <c r="F175" s="351"/>
      <c r="G175" s="351"/>
      <c r="H175" s="218"/>
      <c r="I175" s="209"/>
      <c r="J175" s="204"/>
      <c r="K175" s="331"/>
      <c r="L175" s="332"/>
      <c r="M175" s="218"/>
      <c r="N175" s="214" t="str">
        <f>IF(COUNT(H175:M175)&gt;0,IF(COUNT(H175:I175)=2,IF(J175&gt;0,-PMT(J175/100,I175,H175),H175/I175),0)+K175+M175,"")</f>
        <v/>
      </c>
      <c r="O175" s="104"/>
      <c r="P175" s="52"/>
      <c r="Q175" s="52"/>
    </row>
    <row r="176" spans="1:17" s="136" customFormat="1" ht="15" customHeight="1" thickBot="1" x14ac:dyDescent="0.25">
      <c r="A176" s="52"/>
      <c r="B176" s="121"/>
      <c r="C176" s="100"/>
      <c r="D176" s="100"/>
      <c r="E176" s="100"/>
      <c r="F176" s="100"/>
      <c r="G176" s="100"/>
      <c r="H176" s="100"/>
      <c r="I176" s="100"/>
      <c r="J176" s="100"/>
      <c r="K176" s="100"/>
      <c r="L176" s="89" t="str">
        <f>Translations!$B$52</f>
        <v>Zbroj</v>
      </c>
      <c r="M176" s="191" t="s">
        <v>103</v>
      </c>
      <c r="N176" s="174" t="str">
        <f>IF(COUNT(N171:N175)&gt;0,SUM(N171:N175),"")</f>
        <v/>
      </c>
      <c r="O176" s="104"/>
      <c r="P176" s="52"/>
      <c r="Q176" s="52"/>
    </row>
    <row r="177" spans="1:23" s="136" customFormat="1" ht="15" customHeight="1" thickBot="1" x14ac:dyDescent="0.25">
      <c r="A177" s="52"/>
      <c r="B177" s="121"/>
      <c r="C177" s="100"/>
      <c r="D177" s="100"/>
      <c r="E177" s="100"/>
      <c r="F177" s="100"/>
      <c r="G177" s="100"/>
      <c r="H177" s="100"/>
      <c r="I177" s="100"/>
      <c r="J177" s="100"/>
      <c r="K177" s="100"/>
      <c r="L177" s="100"/>
      <c r="M177" s="100"/>
      <c r="N177" s="100"/>
      <c r="O177" s="104"/>
      <c r="P177" s="52"/>
      <c r="Q177" s="52"/>
    </row>
    <row r="178" spans="1:23" s="136" customFormat="1" ht="15" customHeight="1" thickBot="1" x14ac:dyDescent="0.25">
      <c r="A178" s="52"/>
      <c r="B178" s="121"/>
      <c r="C178" s="100"/>
      <c r="D178" s="53" t="s">
        <v>21</v>
      </c>
      <c r="E178" s="310" t="str">
        <f>Translations!$B$77</f>
        <v xml:space="preserve">Godišnji troškovi (zbroj svih "dodatnih" troškova) </v>
      </c>
      <c r="F178" s="310"/>
      <c r="G178" s="310"/>
      <c r="H178" s="310"/>
      <c r="I178" s="310"/>
      <c r="J178" s="310"/>
      <c r="K178" s="310"/>
      <c r="L178" s="310"/>
      <c r="M178" s="173" t="s">
        <v>103</v>
      </c>
      <c r="N178" s="174" t="str">
        <f>IF(ISNUMBER(N176),N176-IF(ISNUMBER(N166),N166,0),"")</f>
        <v/>
      </c>
      <c r="O178" s="150"/>
      <c r="P178" s="52"/>
      <c r="Q178" s="52"/>
    </row>
    <row r="179" spans="1:23" s="136" customFormat="1" ht="5.0999999999999996" customHeight="1" x14ac:dyDescent="0.2">
      <c r="A179" s="52"/>
      <c r="B179" s="121"/>
      <c r="C179" s="100"/>
      <c r="D179" s="6"/>
      <c r="E179" s="163"/>
      <c r="F179" s="163"/>
      <c r="G179" s="163"/>
      <c r="H179" s="163"/>
      <c r="I179" s="163"/>
      <c r="J179" s="163"/>
      <c r="K179" s="163"/>
      <c r="L179" s="163"/>
      <c r="M179" s="163"/>
      <c r="N179" s="163"/>
      <c r="O179" s="150"/>
      <c r="P179" s="52"/>
      <c r="Q179" s="52"/>
    </row>
    <row r="180" spans="1:23" s="136" customFormat="1" ht="39" thickBot="1" x14ac:dyDescent="0.25">
      <c r="A180" s="52"/>
      <c r="B180" s="121"/>
      <c r="C180" s="100"/>
      <c r="D180" s="6"/>
      <c r="E180" s="126"/>
      <c r="F180" s="126"/>
      <c r="G180" s="240" t="str">
        <f>Translations!$B$78</f>
        <v>Cijena EUA jedinica [€/t CO2e]</v>
      </c>
      <c r="H180" s="126"/>
      <c r="I180" s="240" t="str">
        <f>Translations!$B$79</f>
        <v xml:space="preserve">Prosječne godišnje emisije </v>
      </c>
      <c r="J180" s="126"/>
      <c r="K180" s="240" t="str">
        <f>Translations!$B$80</f>
        <v xml:space="preserve">Faktor poboljšanja </v>
      </c>
      <c r="L180" s="126"/>
      <c r="M180" s="126"/>
      <c r="N180" s="126"/>
      <c r="O180" s="150"/>
      <c r="P180" s="52"/>
      <c r="Q180" s="52"/>
    </row>
    <row r="181" spans="1:23" s="136" customFormat="1" ht="15" customHeight="1" thickBot="1" x14ac:dyDescent="0.25">
      <c r="A181" s="52"/>
      <c r="B181" s="121"/>
      <c r="C181" s="100"/>
      <c r="D181" s="53" t="s">
        <v>3</v>
      </c>
      <c r="E181" s="310" t="str">
        <f>Translations!$B$81</f>
        <v>Godišnje koristi</v>
      </c>
      <c r="F181" s="311"/>
      <c r="G181" s="149">
        <v>80</v>
      </c>
      <c r="H181" s="170" t="s">
        <v>102</v>
      </c>
      <c r="I181" s="183"/>
      <c r="J181" s="171" t="s">
        <v>102</v>
      </c>
      <c r="K181" s="151" t="str">
        <f>IF(AND(J151&lt;&gt;"",J151=FALSE),1/100,IF(COUNT(J153,J154)=2,J153-J154,""))</f>
        <v/>
      </c>
      <c r="L181" s="172"/>
      <c r="M181" s="173" t="s">
        <v>103</v>
      </c>
      <c r="N181" s="174" t="str">
        <f>IF(COUNT(G181,I181,K181)=3,G181*I181*K181,"")</f>
        <v/>
      </c>
      <c r="O181" s="150"/>
      <c r="P181" s="52"/>
      <c r="Q181" s="52"/>
    </row>
    <row r="182" spans="1:23" s="136" customFormat="1" ht="5.0999999999999996" customHeight="1" thickBot="1" x14ac:dyDescent="0.25">
      <c r="A182" s="52"/>
      <c r="B182" s="121"/>
      <c r="C182" s="100"/>
      <c r="D182" s="16"/>
      <c r="E182" s="163"/>
      <c r="F182" s="163"/>
      <c r="G182" s="163"/>
      <c r="H182" s="163"/>
      <c r="I182" s="163"/>
      <c r="J182" s="163"/>
      <c r="K182" s="163"/>
      <c r="L182" s="163"/>
      <c r="M182" s="163"/>
      <c r="N182" s="163"/>
      <c r="O182" s="164"/>
      <c r="P182" s="52"/>
      <c r="Q182" s="52"/>
    </row>
    <row r="183" spans="1:23" s="136" customFormat="1" ht="15" customHeight="1" thickBot="1" x14ac:dyDescent="0.25">
      <c r="A183" s="165"/>
      <c r="B183" s="166"/>
      <c r="C183" s="98"/>
      <c r="D183" s="53" t="s">
        <v>125</v>
      </c>
      <c r="E183" s="124" t="str">
        <f>Translations!$B$82</f>
        <v xml:space="preserve">Troškovi su neopravdani?  </v>
      </c>
      <c r="F183" s="168"/>
      <c r="G183" s="168"/>
      <c r="H183" s="169"/>
      <c r="I183" s="153" t="str">
        <f>IF(COUNT(N178,N181)=2,AND(N178&gt;N181,N178&gt;IF(CNTR_SmallEmitter,1000,4000)),"")</f>
        <v/>
      </c>
      <c r="J183" s="99"/>
      <c r="K183" s="99"/>
      <c r="L183" s="99"/>
      <c r="M183" s="99"/>
      <c r="N183" s="99"/>
      <c r="O183" s="167"/>
      <c r="P183" s="165"/>
      <c r="Q183" s="165"/>
    </row>
    <row r="184" spans="1:23" ht="12.75" customHeight="1" thickBot="1" x14ac:dyDescent="0.25">
      <c r="A184" s="113"/>
      <c r="B184" s="121"/>
      <c r="C184" s="91"/>
      <c r="D184" s="8"/>
      <c r="E184" s="92"/>
      <c r="F184" s="7"/>
      <c r="G184" s="9"/>
      <c r="H184" s="9"/>
      <c r="I184" s="9"/>
      <c r="J184" s="9"/>
      <c r="K184" s="9"/>
      <c r="L184" s="9"/>
      <c r="M184" s="9"/>
      <c r="N184" s="9"/>
      <c r="O184" s="103"/>
      <c r="P184" s="86"/>
      <c r="Q184" s="5"/>
      <c r="R184" s="137"/>
      <c r="S184" s="137"/>
      <c r="T184" s="137"/>
      <c r="U184" s="137"/>
      <c r="V184" s="137"/>
      <c r="W184" s="137"/>
    </row>
    <row r="185" spans="1:23" s="136" customFormat="1" ht="12.75" customHeight="1" thickBot="1" x14ac:dyDescent="0.25">
      <c r="A185" s="52"/>
      <c r="B185" s="121"/>
      <c r="C185" s="6"/>
      <c r="D185" s="6"/>
      <c r="E185" s="6"/>
      <c r="F185" s="6"/>
      <c r="G185" s="6"/>
      <c r="H185" s="6"/>
      <c r="I185" s="6"/>
      <c r="J185" s="6"/>
      <c r="K185" s="6"/>
      <c r="L185" s="6"/>
      <c r="M185" s="6"/>
      <c r="N185" s="6"/>
      <c r="O185" s="104"/>
      <c r="P185" s="52"/>
      <c r="Q185" s="52"/>
    </row>
    <row r="186" spans="1:23" s="136" customFormat="1" ht="15.75" customHeight="1" thickBot="1" x14ac:dyDescent="0.25">
      <c r="A186" s="52"/>
      <c r="B186" s="121"/>
      <c r="C186" s="93">
        <f>C149+1</f>
        <v>5</v>
      </c>
      <c r="D186" s="6"/>
      <c r="E186" s="312" t="str">
        <f>Translations!$B$54</f>
        <v xml:space="preserve">Ovo je izborni instrument za izračunavanje mogu li se troškovi smatrati neopravdanima. </v>
      </c>
      <c r="F186" s="312"/>
      <c r="G186" s="312"/>
      <c r="H186" s="312"/>
      <c r="I186" s="312"/>
      <c r="J186" s="312"/>
      <c r="K186" s="312"/>
      <c r="L186" s="312"/>
      <c r="M186" s="312"/>
      <c r="N186" s="312"/>
      <c r="O186" s="104"/>
      <c r="P186" s="52"/>
      <c r="Q186" s="52"/>
    </row>
    <row r="187" spans="1:23" s="136" customFormat="1" ht="5.0999999999999996" customHeight="1" x14ac:dyDescent="0.2">
      <c r="A187" s="52"/>
      <c r="B187" s="121"/>
      <c r="C187" s="175"/>
      <c r="D187" s="6"/>
      <c r="E187" s="154"/>
      <c r="F187" s="154"/>
      <c r="G187" s="154"/>
      <c r="H187" s="154"/>
      <c r="I187" s="154"/>
      <c r="J187" s="154"/>
      <c r="K187" s="154"/>
      <c r="L187" s="154"/>
      <c r="M187" s="154"/>
      <c r="N187" s="154"/>
      <c r="O187" s="104"/>
      <c r="P187" s="52"/>
      <c r="Q187" s="52"/>
    </row>
    <row r="188" spans="1:23" s="136" customFormat="1" ht="12.75" customHeight="1" x14ac:dyDescent="0.2">
      <c r="A188" s="52"/>
      <c r="B188" s="121"/>
      <c r="C188" s="100"/>
      <c r="D188" s="53" t="s">
        <v>1</v>
      </c>
      <c r="E188" s="310" t="str">
        <f>Translations!$B$55</f>
        <v>Neposredan utjecaj na točnost?</v>
      </c>
      <c r="F188" s="310"/>
      <c r="G188" s="310"/>
      <c r="H188" s="310"/>
      <c r="I188" s="311"/>
      <c r="J188" s="199"/>
      <c r="K188" s="155"/>
      <c r="L188" s="155"/>
      <c r="M188" s="155"/>
      <c r="N188" s="155"/>
      <c r="O188" s="104"/>
      <c r="P188" s="52"/>
      <c r="Q188" s="52"/>
    </row>
    <row r="189" spans="1:23" s="136" customFormat="1" ht="5.0999999999999996" customHeight="1" x14ac:dyDescent="0.2">
      <c r="A189" s="52"/>
      <c r="B189" s="121"/>
      <c r="C189" s="100"/>
      <c r="D189" s="6"/>
      <c r="E189" s="70"/>
      <c r="F189" s="70"/>
      <c r="G189" s="70"/>
      <c r="H189" s="70"/>
      <c r="I189" s="70"/>
      <c r="J189" s="70"/>
      <c r="K189" s="70"/>
      <c r="L189" s="70"/>
      <c r="M189" s="70"/>
      <c r="N189" s="70"/>
      <c r="O189" s="104"/>
      <c r="P189" s="52"/>
      <c r="Q189" s="52"/>
    </row>
    <row r="190" spans="1:23" s="136" customFormat="1" ht="12.75" customHeight="1" x14ac:dyDescent="0.2">
      <c r="A190" s="52"/>
      <c r="B190" s="121"/>
      <c r="C190" s="100"/>
      <c r="D190" s="6"/>
      <c r="E190" s="313" t="str">
        <f>Translations!$B$57</f>
        <v>Trenutačno postignuta nesigurnost:</v>
      </c>
      <c r="F190" s="313"/>
      <c r="G190" s="313"/>
      <c r="H190" s="313"/>
      <c r="I190" s="314"/>
      <c r="J190" s="182"/>
      <c r="K190" s="225" t="str">
        <f>IF(J190&lt;0,EUconst_ERR_Inconsistent,"")</f>
        <v/>
      </c>
      <c r="L190" s="154"/>
      <c r="M190" s="154"/>
      <c r="N190" s="154"/>
      <c r="O190" s="104"/>
      <c r="P190" s="52"/>
      <c r="Q190" s="157" t="b">
        <f>AND(J188&lt;&gt;"",J188=FALSE)</f>
        <v>0</v>
      </c>
    </row>
    <row r="191" spans="1:23" s="136" customFormat="1" ht="12.75" customHeight="1" x14ac:dyDescent="0.2">
      <c r="A191" s="52"/>
      <c r="B191" s="121"/>
      <c r="C191" s="100"/>
      <c r="D191" s="6"/>
      <c r="E191" s="313" t="str">
        <f>Translations!$B$58</f>
        <v>Nesigurnost koja se odnosi na zahtijevanu razinu:</v>
      </c>
      <c r="F191" s="313"/>
      <c r="G191" s="313"/>
      <c r="H191" s="313"/>
      <c r="I191" s="314"/>
      <c r="J191" s="182"/>
      <c r="K191" s="154"/>
      <c r="L191" s="154"/>
      <c r="M191" s="154"/>
      <c r="N191" s="154"/>
      <c r="O191" s="104"/>
      <c r="P191" s="52"/>
      <c r="Q191" s="157" t="b">
        <f>Q190</f>
        <v>0</v>
      </c>
    </row>
    <row r="192" spans="1:23" s="136" customFormat="1" ht="5.0999999999999996" customHeight="1" x14ac:dyDescent="0.2">
      <c r="A192" s="52"/>
      <c r="B192" s="121"/>
      <c r="C192" s="100"/>
      <c r="D192" s="6"/>
      <c r="E192" s="156"/>
      <c r="F192" s="156"/>
      <c r="G192" s="156"/>
      <c r="H192" s="156"/>
      <c r="I192" s="156"/>
      <c r="J192" s="154"/>
      <c r="K192" s="154"/>
      <c r="L192" s="154"/>
      <c r="M192" s="154"/>
      <c r="N192" s="154"/>
      <c r="O192" s="104"/>
      <c r="P192" s="52"/>
      <c r="Q192" s="52"/>
    </row>
    <row r="193" spans="1:17" s="136" customFormat="1" ht="12.75" customHeight="1" x14ac:dyDescent="0.2">
      <c r="A193" s="52"/>
      <c r="B193" s="121"/>
      <c r="C193" s="100"/>
      <c r="D193" s="53" t="s">
        <v>2</v>
      </c>
      <c r="E193" s="315" t="str">
        <f>Translations!$B$59</f>
        <v>Vrste troškova</v>
      </c>
      <c r="F193" s="315"/>
      <c r="G193" s="315"/>
      <c r="H193" s="315"/>
      <c r="I193" s="315"/>
      <c r="J193" s="315"/>
      <c r="K193" s="315"/>
      <c r="L193" s="315"/>
      <c r="M193" s="315"/>
      <c r="N193" s="315"/>
      <c r="O193" s="104"/>
      <c r="P193" s="52"/>
      <c r="Q193" s="52"/>
    </row>
    <row r="194" spans="1:17" s="136" customFormat="1" ht="5.0999999999999996" customHeight="1" x14ac:dyDescent="0.2">
      <c r="A194" s="52"/>
      <c r="B194" s="121"/>
      <c r="C194" s="100"/>
      <c r="D194" s="6"/>
      <c r="E194" s="154"/>
      <c r="F194" s="154"/>
      <c r="G194" s="154"/>
      <c r="H194" s="154"/>
      <c r="I194" s="154"/>
      <c r="J194" s="154"/>
      <c r="K194" s="154"/>
      <c r="L194" s="154"/>
      <c r="M194" s="6"/>
      <c r="N194" s="154"/>
      <c r="O194" s="104"/>
      <c r="P194" s="52"/>
      <c r="Q194" s="52"/>
    </row>
    <row r="195" spans="1:17" s="136" customFormat="1" ht="13.5" thickBot="1" x14ac:dyDescent="0.25">
      <c r="A195" s="52"/>
      <c r="B195" s="121"/>
      <c r="C195" s="100"/>
      <c r="D195" s="6"/>
      <c r="E195" s="41" t="str">
        <f>Translations!$B$72</f>
        <v>i. Tekući ili referentni troškovi</v>
      </c>
      <c r="F195" s="154"/>
      <c r="G195" s="154"/>
      <c r="H195" s="154"/>
      <c r="I195" s="154"/>
      <c r="J195" s="154"/>
      <c r="K195" s="154"/>
      <c r="L195" s="154"/>
      <c r="M195" s="6"/>
      <c r="N195" s="154"/>
      <c r="O195" s="104"/>
      <c r="P195" s="52"/>
      <c r="Q195" s="52"/>
    </row>
    <row r="196" spans="1:17" s="136" customFormat="1" ht="12.75" customHeight="1" x14ac:dyDescent="0.2">
      <c r="A196" s="52"/>
      <c r="B196" s="121"/>
      <c r="C196" s="100"/>
      <c r="D196" s="6"/>
      <c r="E196" s="341" t="str">
        <f>Translations!$B$70</f>
        <v>Kratak opis</v>
      </c>
      <c r="F196" s="348"/>
      <c r="G196" s="348"/>
      <c r="H196" s="345" t="str">
        <f>Translations!$B$86</f>
        <v xml:space="preserve">Troškovi ulaganja </v>
      </c>
      <c r="I196" s="346"/>
      <c r="J196" s="347"/>
      <c r="K196" s="341" t="str">
        <f>Translations!$B$87</f>
        <v>O&amp;M troškovi [€/godina]</v>
      </c>
      <c r="L196" s="342"/>
      <c r="M196" s="307" t="str">
        <f>Translations!$B$88</f>
        <v>Ostali troškovi  [€/godina]</v>
      </c>
      <c r="N196" s="307" t="str">
        <f>Translations!$B$74</f>
        <v>Godišnji troškovi [€]</v>
      </c>
      <c r="O196" s="104"/>
      <c r="P196" s="52"/>
      <c r="Q196" s="52"/>
    </row>
    <row r="197" spans="1:17" s="201" customFormat="1" ht="43.5" customHeight="1" thickBot="1" x14ac:dyDescent="0.25">
      <c r="A197" s="160"/>
      <c r="B197" s="161"/>
      <c r="C197" s="148"/>
      <c r="D197" s="200"/>
      <c r="E197" s="343"/>
      <c r="F197" s="349"/>
      <c r="G197" s="349"/>
      <c r="H197" s="193" t="str">
        <f>Translations!$B$89</f>
        <v>Troškovi ulaganja [€]</v>
      </c>
      <c r="I197" s="210" t="str">
        <f>Translations!$B$90</f>
        <v>Razdoblje amortizacije [godine]</v>
      </c>
      <c r="J197" s="211" t="str">
        <f>Translations!$B$96</f>
        <v>Kamatna stopa [%]</v>
      </c>
      <c r="K197" s="343"/>
      <c r="L197" s="344"/>
      <c r="M197" s="340"/>
      <c r="N197" s="308"/>
      <c r="O197" s="105"/>
      <c r="P197" s="160"/>
      <c r="Q197" s="160"/>
    </row>
    <row r="198" spans="1:17" s="136" customFormat="1" ht="15" customHeight="1" x14ac:dyDescent="0.2">
      <c r="A198" s="52"/>
      <c r="B198" s="121"/>
      <c r="C198" s="100"/>
      <c r="D198" s="41"/>
      <c r="E198" s="327"/>
      <c r="F198" s="328"/>
      <c r="G198" s="328"/>
      <c r="H198" s="220"/>
      <c r="I198" s="207"/>
      <c r="J198" s="202"/>
      <c r="K198" s="329"/>
      <c r="L198" s="330"/>
      <c r="M198" s="220"/>
      <c r="N198" s="212" t="str">
        <f>IF(COUNT(H198:M198)&gt;0,IF(COUNT(H198:I198)=2,IF(J198&gt;0,-PMT(J198/100,I198,H198),H198/I198),0)+K198+M198,"")</f>
        <v/>
      </c>
      <c r="O198" s="164"/>
      <c r="P198" s="52"/>
      <c r="Q198" s="52"/>
    </row>
    <row r="199" spans="1:17" s="136" customFormat="1" ht="12.75" customHeight="1" x14ac:dyDescent="0.2">
      <c r="A199" s="52"/>
      <c r="B199" s="121"/>
      <c r="C199" s="100"/>
      <c r="D199" s="6"/>
      <c r="E199" s="338"/>
      <c r="F199" s="339"/>
      <c r="G199" s="339"/>
      <c r="H199" s="219"/>
      <c r="I199" s="208"/>
      <c r="J199" s="203"/>
      <c r="K199" s="336"/>
      <c r="L199" s="337"/>
      <c r="M199" s="219"/>
      <c r="N199" s="213" t="str">
        <f>IF(COUNT(H199:M199)&gt;0,IF(COUNT(H199:I199)=2,IF(J199&gt;0,-PMT(J199/100,I199,H199),H199/I199),0)+K199+M199,"")</f>
        <v/>
      </c>
      <c r="O199" s="104"/>
      <c r="P199" s="52"/>
      <c r="Q199" s="52"/>
    </row>
    <row r="200" spans="1:17" s="136" customFormat="1" ht="12.75" customHeight="1" x14ac:dyDescent="0.2">
      <c r="A200" s="52"/>
      <c r="B200" s="121"/>
      <c r="C200" s="100"/>
      <c r="D200" s="6"/>
      <c r="E200" s="338"/>
      <c r="F200" s="339"/>
      <c r="G200" s="339"/>
      <c r="H200" s="219"/>
      <c r="I200" s="208"/>
      <c r="J200" s="203"/>
      <c r="K200" s="336"/>
      <c r="L200" s="337"/>
      <c r="M200" s="219"/>
      <c r="N200" s="213" t="str">
        <f>IF(COUNT(H200:M200)&gt;0,IF(COUNT(H200:I200)=2,IF(J200&gt;0,-PMT(J200/100,I200,H200),H200/I200),0)+K200+M200,"")</f>
        <v/>
      </c>
      <c r="O200" s="104"/>
      <c r="P200" s="52"/>
      <c r="Q200" s="52"/>
    </row>
    <row r="201" spans="1:17" s="136" customFormat="1" ht="12.75" customHeight="1" x14ac:dyDescent="0.2">
      <c r="A201" s="52"/>
      <c r="B201" s="121"/>
      <c r="C201" s="100"/>
      <c r="D201" s="6"/>
      <c r="E201" s="338"/>
      <c r="F201" s="339"/>
      <c r="G201" s="339"/>
      <c r="H201" s="219"/>
      <c r="I201" s="208"/>
      <c r="J201" s="203"/>
      <c r="K201" s="336"/>
      <c r="L201" s="337"/>
      <c r="M201" s="219"/>
      <c r="N201" s="213" t="str">
        <f>IF(COUNT(H201:M201)&gt;0,IF(COUNT(H201:I201)=2,IF(J201&gt;0,-PMT(J201/100,I201,H201),H201/I201),0)+K201+M201,"")</f>
        <v/>
      </c>
      <c r="O201" s="104"/>
      <c r="P201" s="52"/>
      <c r="Q201" s="52"/>
    </row>
    <row r="202" spans="1:17" s="136" customFormat="1" ht="12.75" customHeight="1" thickBot="1" x14ac:dyDescent="0.25">
      <c r="A202" s="52"/>
      <c r="B202" s="121"/>
      <c r="C202" s="100"/>
      <c r="D202" s="6"/>
      <c r="E202" s="350"/>
      <c r="F202" s="351"/>
      <c r="G202" s="351"/>
      <c r="H202" s="218"/>
      <c r="I202" s="209"/>
      <c r="J202" s="204"/>
      <c r="K202" s="331"/>
      <c r="L202" s="332"/>
      <c r="M202" s="218"/>
      <c r="N202" s="214" t="str">
        <f>IF(COUNT(H202:M202)&gt;0,IF(COUNT(H202:I202)=2,IF(J202&gt;0,-PMT(J202/100,I202,H202),H202/I202),0)+K202+M202,"")</f>
        <v/>
      </c>
      <c r="O202" s="104"/>
      <c r="P202" s="52"/>
      <c r="Q202" s="52"/>
    </row>
    <row r="203" spans="1:17" s="136" customFormat="1" ht="12.75" customHeight="1" thickBot="1" x14ac:dyDescent="0.25">
      <c r="A203" s="52"/>
      <c r="B203" s="121"/>
      <c r="C203" s="100"/>
      <c r="D203" s="6"/>
      <c r="E203" s="154"/>
      <c r="F203" s="154"/>
      <c r="G203" s="154"/>
      <c r="H203" s="154"/>
      <c r="I203" s="154"/>
      <c r="J203" s="154"/>
      <c r="K203" s="154"/>
      <c r="L203" s="89" t="str">
        <f>Translations!$B$52</f>
        <v>Zbroj</v>
      </c>
      <c r="M203" s="191" t="s">
        <v>103</v>
      </c>
      <c r="N203" s="174" t="str">
        <f>IF(COUNT(N198:N202)&gt;0,SUM(N198:N202),"")</f>
        <v/>
      </c>
      <c r="O203" s="104"/>
      <c r="P203" s="52"/>
      <c r="Q203" s="52"/>
    </row>
    <row r="204" spans="1:17" s="136" customFormat="1" ht="5.0999999999999996" customHeight="1" x14ac:dyDescent="0.2">
      <c r="A204" s="52"/>
      <c r="B204" s="121"/>
      <c r="C204" s="100"/>
      <c r="D204" s="6"/>
      <c r="E204" s="100"/>
      <c r="F204" s="100"/>
      <c r="G204" s="100"/>
      <c r="H204" s="100"/>
      <c r="I204" s="100"/>
      <c r="J204" s="100"/>
      <c r="K204" s="100"/>
      <c r="L204" s="100"/>
      <c r="M204" s="100"/>
      <c r="N204" s="100"/>
      <c r="O204" s="150"/>
      <c r="P204" s="52"/>
      <c r="Q204" s="52"/>
    </row>
    <row r="205" spans="1:17" s="136" customFormat="1" ht="15" customHeight="1" thickBot="1" x14ac:dyDescent="0.25">
      <c r="A205" s="52"/>
      <c r="B205" s="121"/>
      <c r="C205" s="100"/>
      <c r="D205" s="6"/>
      <c r="E205" s="41" t="str">
        <f>Translations!$B$75</f>
        <v>ii. Troškovi nove opreme ili nove mjere</v>
      </c>
      <c r="F205" s="6"/>
      <c r="G205" s="162"/>
      <c r="H205" s="6"/>
      <c r="I205" s="6"/>
      <c r="J205" s="6"/>
      <c r="K205" s="6"/>
      <c r="L205" s="6"/>
      <c r="M205" s="6"/>
      <c r="N205" s="6"/>
      <c r="O205" s="150"/>
      <c r="P205" s="52"/>
      <c r="Q205" s="52"/>
    </row>
    <row r="206" spans="1:17" s="136" customFormat="1" ht="12.75" customHeight="1" x14ac:dyDescent="0.2">
      <c r="A206" s="52"/>
      <c r="B206" s="121"/>
      <c r="C206" s="100"/>
      <c r="D206" s="6"/>
      <c r="E206" s="341" t="str">
        <f>Translations!$B$70</f>
        <v>Kratak opis</v>
      </c>
      <c r="F206" s="348"/>
      <c r="G206" s="348"/>
      <c r="H206" s="345" t="str">
        <f>Translations!$B$86</f>
        <v xml:space="preserve">Troškovi ulaganja </v>
      </c>
      <c r="I206" s="346"/>
      <c r="J206" s="347"/>
      <c r="K206" s="341" t="str">
        <f>Translations!$B$87</f>
        <v>O&amp;M troškovi [€/godina]</v>
      </c>
      <c r="L206" s="342"/>
      <c r="M206" s="307" t="str">
        <f>Translations!$B$88</f>
        <v>Ostali troškovi  [€/godina]</v>
      </c>
      <c r="N206" s="307" t="str">
        <f>Translations!$B$74</f>
        <v>Godišnji troškovi [€]</v>
      </c>
      <c r="O206" s="104"/>
      <c r="P206" s="52"/>
      <c r="Q206" s="52"/>
    </row>
    <row r="207" spans="1:17" s="201" customFormat="1" ht="42.75" customHeight="1" thickBot="1" x14ac:dyDescent="0.25">
      <c r="A207" s="160"/>
      <c r="B207" s="161"/>
      <c r="C207" s="148"/>
      <c r="D207" s="200"/>
      <c r="E207" s="343"/>
      <c r="F207" s="349"/>
      <c r="G207" s="349"/>
      <c r="H207" s="193" t="str">
        <f>Translations!$B$89</f>
        <v>Troškovi ulaganja [€]</v>
      </c>
      <c r="I207" s="210" t="str">
        <f>Translations!$B$90</f>
        <v>Razdoblje amortizacije [godine]</v>
      </c>
      <c r="J207" s="211" t="str">
        <f>Translations!$B$96</f>
        <v>Kamatna stopa [%]</v>
      </c>
      <c r="K207" s="343"/>
      <c r="L207" s="344"/>
      <c r="M207" s="340"/>
      <c r="N207" s="308"/>
      <c r="O207" s="105"/>
      <c r="P207" s="160"/>
      <c r="Q207" s="160"/>
    </row>
    <row r="208" spans="1:17" s="136" customFormat="1" ht="15" customHeight="1" x14ac:dyDescent="0.2">
      <c r="A208" s="52"/>
      <c r="B208" s="121"/>
      <c r="C208" s="100"/>
      <c r="D208" s="41"/>
      <c r="E208" s="327"/>
      <c r="F208" s="328"/>
      <c r="G208" s="328"/>
      <c r="H208" s="220"/>
      <c r="I208" s="207"/>
      <c r="J208" s="202"/>
      <c r="K208" s="329"/>
      <c r="L208" s="330"/>
      <c r="M208" s="220"/>
      <c r="N208" s="212" t="str">
        <f>IF(COUNT(H208:M208)&gt;0,IF(COUNT(H208:I208)=2,IF(J208&gt;0,-PMT(J208/100,I208,H208),H208/I208),0)+K208+M208,"")</f>
        <v/>
      </c>
      <c r="O208" s="104"/>
      <c r="P208" s="52"/>
      <c r="Q208" s="52"/>
    </row>
    <row r="209" spans="1:23" s="136" customFormat="1" ht="12.75" customHeight="1" x14ac:dyDescent="0.2">
      <c r="A209" s="52"/>
      <c r="B209" s="121"/>
      <c r="C209" s="100"/>
      <c r="D209" s="6"/>
      <c r="E209" s="338"/>
      <c r="F209" s="339"/>
      <c r="G209" s="339"/>
      <c r="H209" s="219"/>
      <c r="I209" s="208"/>
      <c r="J209" s="203"/>
      <c r="K209" s="336"/>
      <c r="L209" s="337"/>
      <c r="M209" s="219"/>
      <c r="N209" s="213" t="str">
        <f>IF(COUNT(H209:M209)&gt;0,IF(COUNT(H209:I209)=2,IF(J209&gt;0,-PMT(J209/100,I209,H209),H209/I209),0)+K209+M209,"")</f>
        <v/>
      </c>
      <c r="O209" s="104"/>
      <c r="P209" s="52"/>
      <c r="Q209" s="52"/>
    </row>
    <row r="210" spans="1:23" s="136" customFormat="1" ht="12.75" customHeight="1" x14ac:dyDescent="0.2">
      <c r="A210" s="52"/>
      <c r="B210" s="121"/>
      <c r="C210" s="100"/>
      <c r="D210" s="6"/>
      <c r="E210" s="338"/>
      <c r="F210" s="339"/>
      <c r="G210" s="339"/>
      <c r="H210" s="219"/>
      <c r="I210" s="208"/>
      <c r="J210" s="203"/>
      <c r="K210" s="336"/>
      <c r="L210" s="337"/>
      <c r="M210" s="219"/>
      <c r="N210" s="213" t="str">
        <f>IF(COUNT(H210:M210)&gt;0,IF(COUNT(H210:I210)=2,IF(J210&gt;0,-PMT(J210/100,I210,H210),H210/I210),0)+K210+M210,"")</f>
        <v/>
      </c>
      <c r="O210" s="104"/>
      <c r="P210" s="52"/>
      <c r="Q210" s="52"/>
    </row>
    <row r="211" spans="1:23" s="136" customFormat="1" ht="12.75" customHeight="1" x14ac:dyDescent="0.2">
      <c r="A211" s="52"/>
      <c r="B211" s="121"/>
      <c r="C211" s="100"/>
      <c r="D211" s="6"/>
      <c r="E211" s="338"/>
      <c r="F211" s="339"/>
      <c r="G211" s="339"/>
      <c r="H211" s="219"/>
      <c r="I211" s="208"/>
      <c r="J211" s="203"/>
      <c r="K211" s="336"/>
      <c r="L211" s="337"/>
      <c r="M211" s="219"/>
      <c r="N211" s="213" t="str">
        <f>IF(COUNT(H211:M211)&gt;0,IF(COUNT(H211:I211)=2,IF(J211&gt;0,-PMT(J211/100,I211,H211),H211/I211),0)+K211+M211,"")</f>
        <v/>
      </c>
      <c r="O211" s="104"/>
      <c r="P211" s="52"/>
      <c r="Q211" s="52"/>
    </row>
    <row r="212" spans="1:23" s="136" customFormat="1" ht="12.75" customHeight="1" thickBot="1" x14ac:dyDescent="0.25">
      <c r="A212" s="52"/>
      <c r="B212" s="121"/>
      <c r="C212" s="100"/>
      <c r="D212" s="6"/>
      <c r="E212" s="350"/>
      <c r="F212" s="351"/>
      <c r="G212" s="351"/>
      <c r="H212" s="218"/>
      <c r="I212" s="209"/>
      <c r="J212" s="204"/>
      <c r="K212" s="331"/>
      <c r="L212" s="332"/>
      <c r="M212" s="218"/>
      <c r="N212" s="214" t="str">
        <f>IF(COUNT(H212:M212)&gt;0,IF(COUNT(H212:I212)=2,IF(J212&gt;0,-PMT(J212/100,I212,H212),H212/I212),0)+K212+M212,"")</f>
        <v/>
      </c>
      <c r="O212" s="104"/>
      <c r="P212" s="52"/>
      <c r="Q212" s="52"/>
    </row>
    <row r="213" spans="1:23" s="136" customFormat="1" ht="15" customHeight="1" thickBot="1" x14ac:dyDescent="0.25">
      <c r="A213" s="52"/>
      <c r="B213" s="121"/>
      <c r="C213" s="100"/>
      <c r="D213" s="100"/>
      <c r="E213" s="100"/>
      <c r="F213" s="100"/>
      <c r="G213" s="100"/>
      <c r="H213" s="100"/>
      <c r="I213" s="100"/>
      <c r="J213" s="100"/>
      <c r="K213" s="100"/>
      <c r="L213" s="89" t="str">
        <f>Translations!$B$52</f>
        <v>Zbroj</v>
      </c>
      <c r="M213" s="191" t="s">
        <v>103</v>
      </c>
      <c r="N213" s="174" t="str">
        <f>IF(COUNT(N208:N212)&gt;0,SUM(N208:N212),"")</f>
        <v/>
      </c>
      <c r="O213" s="104"/>
      <c r="P213" s="52"/>
      <c r="Q213" s="52"/>
    </row>
    <row r="214" spans="1:23" s="136" customFormat="1" ht="15" customHeight="1" thickBot="1" x14ac:dyDescent="0.25">
      <c r="A214" s="52"/>
      <c r="B214" s="121"/>
      <c r="C214" s="100"/>
      <c r="D214" s="100"/>
      <c r="E214" s="100"/>
      <c r="F214" s="100"/>
      <c r="G214" s="100"/>
      <c r="H214" s="100"/>
      <c r="I214" s="100"/>
      <c r="J214" s="100"/>
      <c r="K214" s="100"/>
      <c r="L214" s="100"/>
      <c r="M214" s="100"/>
      <c r="N214" s="100"/>
      <c r="O214" s="104"/>
      <c r="P214" s="52"/>
      <c r="Q214" s="52"/>
    </row>
    <row r="215" spans="1:23" s="136" customFormat="1" ht="15" customHeight="1" thickBot="1" x14ac:dyDescent="0.25">
      <c r="A215" s="52"/>
      <c r="B215" s="121"/>
      <c r="C215" s="100"/>
      <c r="D215" s="53" t="s">
        <v>21</v>
      </c>
      <c r="E215" s="310" t="str">
        <f>Translations!$B$77</f>
        <v xml:space="preserve">Godišnji troškovi (zbroj svih "dodatnih" troškova) </v>
      </c>
      <c r="F215" s="310"/>
      <c r="G215" s="310"/>
      <c r="H215" s="310"/>
      <c r="I215" s="310"/>
      <c r="J215" s="310"/>
      <c r="K215" s="310"/>
      <c r="L215" s="310"/>
      <c r="M215" s="173" t="s">
        <v>103</v>
      </c>
      <c r="N215" s="174" t="str">
        <f>IF(ISNUMBER(N213),N213-IF(ISNUMBER(N203),N203,0),"")</f>
        <v/>
      </c>
      <c r="O215" s="150"/>
      <c r="P215" s="52"/>
      <c r="Q215" s="52"/>
    </row>
    <row r="216" spans="1:23" s="136" customFormat="1" ht="5.0999999999999996" customHeight="1" x14ac:dyDescent="0.2">
      <c r="A216" s="52"/>
      <c r="B216" s="121"/>
      <c r="C216" s="100"/>
      <c r="D216" s="6"/>
      <c r="E216" s="163"/>
      <c r="F216" s="163"/>
      <c r="G216" s="163"/>
      <c r="H216" s="163"/>
      <c r="I216" s="163"/>
      <c r="J216" s="163"/>
      <c r="K216" s="163"/>
      <c r="L216" s="163"/>
      <c r="M216" s="163"/>
      <c r="N216" s="163"/>
      <c r="O216" s="150"/>
      <c r="P216" s="52"/>
      <c r="Q216" s="52"/>
    </row>
    <row r="217" spans="1:23" s="136" customFormat="1" ht="39" thickBot="1" x14ac:dyDescent="0.25">
      <c r="A217" s="52"/>
      <c r="B217" s="121"/>
      <c r="C217" s="100"/>
      <c r="D217" s="6"/>
      <c r="E217" s="126"/>
      <c r="F217" s="126"/>
      <c r="G217" s="240" t="str">
        <f>Translations!$B$78</f>
        <v>Cijena EUA jedinica [€/t CO2e]</v>
      </c>
      <c r="H217" s="126"/>
      <c r="I217" s="240" t="str">
        <f>Translations!$B$79</f>
        <v xml:space="preserve">Prosječne godišnje emisije </v>
      </c>
      <c r="J217" s="126"/>
      <c r="K217" s="240" t="str">
        <f>Translations!$B$80</f>
        <v xml:space="preserve">Faktor poboljšanja </v>
      </c>
      <c r="L217" s="126"/>
      <c r="M217" s="126"/>
      <c r="N217" s="126"/>
      <c r="O217" s="150"/>
      <c r="P217" s="52"/>
      <c r="Q217" s="52"/>
    </row>
    <row r="218" spans="1:23" s="136" customFormat="1" ht="15" customHeight="1" thickBot="1" x14ac:dyDescent="0.25">
      <c r="A218" s="52"/>
      <c r="B218" s="121"/>
      <c r="C218" s="100"/>
      <c r="D218" s="53" t="s">
        <v>3</v>
      </c>
      <c r="E218" s="310" t="str">
        <f>Translations!$B$81</f>
        <v>Godišnje koristi</v>
      </c>
      <c r="F218" s="311"/>
      <c r="G218" s="149">
        <v>80</v>
      </c>
      <c r="H218" s="170" t="s">
        <v>102</v>
      </c>
      <c r="I218" s="183"/>
      <c r="J218" s="171" t="s">
        <v>102</v>
      </c>
      <c r="K218" s="151" t="str">
        <f>IF(AND(J188&lt;&gt;"",J188=FALSE),1/100,IF(COUNT(J190,J191)=2,J190-J191,""))</f>
        <v/>
      </c>
      <c r="L218" s="172"/>
      <c r="M218" s="173" t="s">
        <v>103</v>
      </c>
      <c r="N218" s="174" t="str">
        <f>IF(COUNT(G218,I218,K218)=3,G218*I218*K218,"")</f>
        <v/>
      </c>
      <c r="O218" s="150"/>
      <c r="P218" s="52"/>
      <c r="Q218" s="52"/>
    </row>
    <row r="219" spans="1:23" s="136" customFormat="1" ht="5.0999999999999996" customHeight="1" thickBot="1" x14ac:dyDescent="0.25">
      <c r="A219" s="52"/>
      <c r="B219" s="121"/>
      <c r="C219" s="100"/>
      <c r="D219" s="16"/>
      <c r="E219" s="163"/>
      <c r="F219" s="163"/>
      <c r="G219" s="163"/>
      <c r="H219" s="163"/>
      <c r="I219" s="163"/>
      <c r="J219" s="163"/>
      <c r="K219" s="163"/>
      <c r="L219" s="163"/>
      <c r="M219" s="163"/>
      <c r="N219" s="163"/>
      <c r="O219" s="164"/>
      <c r="P219" s="52"/>
      <c r="Q219" s="52"/>
    </row>
    <row r="220" spans="1:23" s="136" customFormat="1" ht="15" customHeight="1" thickBot="1" x14ac:dyDescent="0.25">
      <c r="A220" s="165"/>
      <c r="B220" s="166"/>
      <c r="C220" s="98"/>
      <c r="D220" s="53" t="s">
        <v>125</v>
      </c>
      <c r="E220" s="124" t="str">
        <f>Translations!$B$82</f>
        <v xml:space="preserve">Troškovi su neopravdani?  </v>
      </c>
      <c r="F220" s="168"/>
      <c r="G220" s="168"/>
      <c r="H220" s="169"/>
      <c r="I220" s="153" t="str">
        <f>IF(COUNT(N215,N218)=2,AND(N215&gt;N218,N215&gt;IF(CNTR_SmallEmitter,1000,4000)),"")</f>
        <v/>
      </c>
      <c r="J220" s="99"/>
      <c r="K220" s="99"/>
      <c r="L220" s="99"/>
      <c r="M220" s="99"/>
      <c r="N220" s="99"/>
      <c r="O220" s="167"/>
      <c r="P220" s="165"/>
      <c r="Q220" s="165"/>
    </row>
    <row r="221" spans="1:23" ht="12.75" customHeight="1" thickBot="1" x14ac:dyDescent="0.25">
      <c r="A221" s="113"/>
      <c r="B221" s="121"/>
      <c r="C221" s="91"/>
      <c r="D221" s="8"/>
      <c r="E221" s="92"/>
      <c r="F221" s="7"/>
      <c r="G221" s="9"/>
      <c r="H221" s="9"/>
      <c r="I221" s="9"/>
      <c r="J221" s="9"/>
      <c r="K221" s="9"/>
      <c r="L221" s="9"/>
      <c r="M221" s="9"/>
      <c r="N221" s="9"/>
      <c r="O221" s="103"/>
      <c r="P221" s="86"/>
      <c r="Q221" s="5"/>
      <c r="R221" s="137"/>
      <c r="S221" s="137"/>
      <c r="T221" s="137"/>
      <c r="U221" s="137"/>
      <c r="V221" s="137"/>
      <c r="W221" s="137"/>
    </row>
    <row r="222" spans="1:23" x14ac:dyDescent="0.2">
      <c r="A222" s="60"/>
      <c r="B222" s="127"/>
      <c r="C222" s="98"/>
      <c r="D222" s="99"/>
      <c r="E222" s="59"/>
      <c r="F222" s="59"/>
      <c r="G222" s="59"/>
      <c r="H222" s="59"/>
      <c r="I222" s="59"/>
      <c r="J222" s="59"/>
      <c r="K222" s="59"/>
      <c r="L222" s="59"/>
      <c r="M222" s="59"/>
      <c r="N222" s="59"/>
      <c r="O222" s="152"/>
      <c r="P222" s="60"/>
      <c r="Q222" s="60"/>
    </row>
    <row r="223" spans="1:23" ht="13.5" thickBot="1" x14ac:dyDescent="0.25">
      <c r="A223" s="60"/>
      <c r="B223" s="128"/>
      <c r="C223" s="115"/>
      <c r="D223" s="116"/>
      <c r="E223" s="114"/>
      <c r="F223" s="114"/>
      <c r="G223" s="114"/>
      <c r="H223" s="114"/>
      <c r="I223" s="114"/>
      <c r="J223" s="114"/>
      <c r="K223" s="114"/>
      <c r="L223" s="114"/>
      <c r="M223" s="114"/>
      <c r="N223" s="114"/>
      <c r="O223" s="117"/>
      <c r="P223" s="60"/>
      <c r="Q223" s="60"/>
    </row>
    <row r="224" spans="1:23" hidden="1" x14ac:dyDescent="0.2">
      <c r="A224" s="60" t="s">
        <v>40</v>
      </c>
      <c r="B224" s="60"/>
      <c r="C224" s="60"/>
      <c r="D224" s="60"/>
      <c r="E224" s="60"/>
      <c r="F224" s="60"/>
      <c r="G224" s="60"/>
      <c r="H224" s="60"/>
      <c r="I224" s="60"/>
      <c r="J224" s="60"/>
      <c r="K224" s="60"/>
      <c r="L224" s="60"/>
      <c r="M224" s="60"/>
      <c r="N224" s="60"/>
      <c r="O224" s="60"/>
      <c r="P224" s="60"/>
      <c r="Q224" s="60"/>
    </row>
  </sheetData>
  <sheetProtection sheet="1" objects="1" scenarios="1" formatCells="0" formatColumns="0" formatRows="0"/>
  <mergeCells count="227">
    <mergeCell ref="M206:M207"/>
    <mergeCell ref="K208:L208"/>
    <mergeCell ref="E186:N186"/>
    <mergeCell ref="H196:J196"/>
    <mergeCell ref="K196:L197"/>
    <mergeCell ref="M196:M197"/>
    <mergeCell ref="N196:N197"/>
    <mergeCell ref="E198:G198"/>
    <mergeCell ref="N206:N207"/>
    <mergeCell ref="E208:G208"/>
    <mergeCell ref="E206:G207"/>
    <mergeCell ref="E107:F107"/>
    <mergeCell ref="K210:L210"/>
    <mergeCell ref="K211:L211"/>
    <mergeCell ref="K201:L201"/>
    <mergeCell ref="K202:L202"/>
    <mergeCell ref="E209:G209"/>
    <mergeCell ref="K125:L125"/>
    <mergeCell ref="K126:L126"/>
    <mergeCell ref="E125:G125"/>
    <mergeCell ref="E126:G126"/>
    <mergeCell ref="K198:L198"/>
    <mergeCell ref="H132:J132"/>
    <mergeCell ref="K132:L133"/>
    <mergeCell ref="N95:N96"/>
    <mergeCell ref="E97:G97"/>
    <mergeCell ref="K97:L97"/>
    <mergeCell ref="E98:G98"/>
    <mergeCell ref="K98:L98"/>
    <mergeCell ref="E99:G99"/>
    <mergeCell ref="K99:L99"/>
    <mergeCell ref="M122:M123"/>
    <mergeCell ref="K124:L124"/>
    <mergeCell ref="E112:N112"/>
    <mergeCell ref="E114:I114"/>
    <mergeCell ref="E117:I117"/>
    <mergeCell ref="E116:I116"/>
    <mergeCell ref="E119:N119"/>
    <mergeCell ref="N122:N123"/>
    <mergeCell ref="E124:G124"/>
    <mergeCell ref="E122:G123"/>
    <mergeCell ref="H122:J122"/>
    <mergeCell ref="K122:L123"/>
    <mergeCell ref="E100:G100"/>
    <mergeCell ref="K100:L100"/>
    <mergeCell ref="E101:G101"/>
    <mergeCell ref="K101:L101"/>
    <mergeCell ref="E104:L104"/>
    <mergeCell ref="N169:N170"/>
    <mergeCell ref="E141:L141"/>
    <mergeCell ref="E144:F144"/>
    <mergeCell ref="E149:N149"/>
    <mergeCell ref="N159:N160"/>
    <mergeCell ref="M159:M160"/>
    <mergeCell ref="E156:N156"/>
    <mergeCell ref="E159:G160"/>
    <mergeCell ref="M169:M170"/>
    <mergeCell ref="E162:G162"/>
    <mergeCell ref="E163:G163"/>
    <mergeCell ref="K161:L161"/>
    <mergeCell ref="K162:L162"/>
    <mergeCell ref="K163:L163"/>
    <mergeCell ref="E85:G86"/>
    <mergeCell ref="H85:J85"/>
    <mergeCell ref="K85:L86"/>
    <mergeCell ref="M85:M86"/>
    <mergeCell ref="K95:L96"/>
    <mergeCell ref="M95:M96"/>
    <mergeCell ref="E88:G88"/>
    <mergeCell ref="K88:L88"/>
    <mergeCell ref="E89:G89"/>
    <mergeCell ref="K89:L89"/>
    <mergeCell ref="E90:G90"/>
    <mergeCell ref="K90:L90"/>
    <mergeCell ref="E91:G91"/>
    <mergeCell ref="K91:L91"/>
    <mergeCell ref="E95:G96"/>
    <mergeCell ref="H95:J95"/>
    <mergeCell ref="K134:L134"/>
    <mergeCell ref="E171:G171"/>
    <mergeCell ref="H169:J169"/>
    <mergeCell ref="K169:L170"/>
    <mergeCell ref="E164:G164"/>
    <mergeCell ref="E165:G165"/>
    <mergeCell ref="K164:L164"/>
    <mergeCell ref="K165:L165"/>
    <mergeCell ref="E215:L215"/>
    <mergeCell ref="E136:G136"/>
    <mergeCell ref="K171:L171"/>
    <mergeCell ref="K172:L172"/>
    <mergeCell ref="K173:L173"/>
    <mergeCell ref="K174:L174"/>
    <mergeCell ref="K175:L175"/>
    <mergeCell ref="K209:L209"/>
    <mergeCell ref="E172:G172"/>
    <mergeCell ref="E173:G173"/>
    <mergeCell ref="E169:G170"/>
    <mergeCell ref="N132:N133"/>
    <mergeCell ref="E134:G134"/>
    <mergeCell ref="E218:F218"/>
    <mergeCell ref="E210:G210"/>
    <mergeCell ref="E211:G211"/>
    <mergeCell ref="H206:J206"/>
    <mergeCell ref="K206:L207"/>
    <mergeCell ref="E202:G202"/>
    <mergeCell ref="E196:G197"/>
    <mergeCell ref="E174:G174"/>
    <mergeCell ref="E175:G175"/>
    <mergeCell ref="E199:G199"/>
    <mergeCell ref="E190:I190"/>
    <mergeCell ref="E191:I191"/>
    <mergeCell ref="E193:N193"/>
    <mergeCell ref="E200:G200"/>
    <mergeCell ref="E201:G201"/>
    <mergeCell ref="K199:L199"/>
    <mergeCell ref="K200:L200"/>
    <mergeCell ref="E178:L178"/>
    <mergeCell ref="E181:F181"/>
    <mergeCell ref="E188:I188"/>
    <mergeCell ref="K212:L212"/>
    <mergeCell ref="E212:G212"/>
    <mergeCell ref="E79:I79"/>
    <mergeCell ref="E70:N70"/>
    <mergeCell ref="E66:L66"/>
    <mergeCell ref="E161:G161"/>
    <mergeCell ref="E153:I153"/>
    <mergeCell ref="E154:I154"/>
    <mergeCell ref="E151:I151"/>
    <mergeCell ref="E135:G135"/>
    <mergeCell ref="E137:G137"/>
    <mergeCell ref="E138:G138"/>
    <mergeCell ref="E127:G127"/>
    <mergeCell ref="E132:G133"/>
    <mergeCell ref="K135:L135"/>
    <mergeCell ref="K136:L136"/>
    <mergeCell ref="K137:L137"/>
    <mergeCell ref="K128:L128"/>
    <mergeCell ref="E128:G128"/>
    <mergeCell ref="K138:L138"/>
    <mergeCell ref="H159:J159"/>
    <mergeCell ref="K159:L160"/>
    <mergeCell ref="E82:N82"/>
    <mergeCell ref="N85:N86"/>
    <mergeCell ref="E87:G87"/>
    <mergeCell ref="K87:L87"/>
    <mergeCell ref="M132:M133"/>
    <mergeCell ref="K127:L127"/>
    <mergeCell ref="E45:N45"/>
    <mergeCell ref="K51:L51"/>
    <mergeCell ref="K52:L52"/>
    <mergeCell ref="E57:G58"/>
    <mergeCell ref="E50:G50"/>
    <mergeCell ref="E51:G51"/>
    <mergeCell ref="E46:G47"/>
    <mergeCell ref="M57:M58"/>
    <mergeCell ref="E69:F69"/>
    <mergeCell ref="E60:G60"/>
    <mergeCell ref="K60:L60"/>
    <mergeCell ref="E61:G61"/>
    <mergeCell ref="E52:G52"/>
    <mergeCell ref="E48:G48"/>
    <mergeCell ref="E49:G49"/>
    <mergeCell ref="N57:N58"/>
    <mergeCell ref="E63:G63"/>
    <mergeCell ref="H57:J57"/>
    <mergeCell ref="K57:L58"/>
    <mergeCell ref="E80:I80"/>
    <mergeCell ref="E75:N75"/>
    <mergeCell ref="E77:I77"/>
    <mergeCell ref="F32:N32"/>
    <mergeCell ref="E56:N56"/>
    <mergeCell ref="F34:N34"/>
    <mergeCell ref="E59:G59"/>
    <mergeCell ref="K59:L59"/>
    <mergeCell ref="E3:F3"/>
    <mergeCell ref="K63:L63"/>
    <mergeCell ref="E12:I12"/>
    <mergeCell ref="G40:N40"/>
    <mergeCell ref="G42:N42"/>
    <mergeCell ref="G41:N41"/>
    <mergeCell ref="C6:N6"/>
    <mergeCell ref="G38:N38"/>
    <mergeCell ref="F31:N31"/>
    <mergeCell ref="K61:L61"/>
    <mergeCell ref="E62:G62"/>
    <mergeCell ref="K62:L62"/>
    <mergeCell ref="M46:M47"/>
    <mergeCell ref="K46:L47"/>
    <mergeCell ref="H46:J46"/>
    <mergeCell ref="K48:L48"/>
    <mergeCell ref="K49:L49"/>
    <mergeCell ref="K50:L50"/>
    <mergeCell ref="E10:N10"/>
    <mergeCell ref="E4:F4"/>
    <mergeCell ref="E25:N25"/>
    <mergeCell ref="D8:N8"/>
    <mergeCell ref="B2:D4"/>
    <mergeCell ref="E2:F2"/>
    <mergeCell ref="I3:J3"/>
    <mergeCell ref="K3:L3"/>
    <mergeCell ref="I2:J2"/>
    <mergeCell ref="E26:N26"/>
    <mergeCell ref="D14:N14"/>
    <mergeCell ref="E35:E41"/>
    <mergeCell ref="G36:N36"/>
    <mergeCell ref="G39:N39"/>
    <mergeCell ref="F35:N35"/>
    <mergeCell ref="N46:N47"/>
    <mergeCell ref="F27:N27"/>
    <mergeCell ref="G2:H2"/>
    <mergeCell ref="E19:I19"/>
    <mergeCell ref="G37:N37"/>
    <mergeCell ref="M2:N2"/>
    <mergeCell ref="G3:H3"/>
    <mergeCell ref="I4:J4"/>
    <mergeCell ref="F28:N28"/>
    <mergeCell ref="M3:N3"/>
    <mergeCell ref="K2:L2"/>
    <mergeCell ref="E30:N30"/>
    <mergeCell ref="E17:N17"/>
    <mergeCell ref="E20:N20"/>
    <mergeCell ref="E22:I22"/>
    <mergeCell ref="M4:N4"/>
    <mergeCell ref="E23:I23"/>
    <mergeCell ref="G4:H4"/>
    <mergeCell ref="K4:L4"/>
    <mergeCell ref="E29:N29"/>
  </mergeCells>
  <conditionalFormatting sqref="J22:J23">
    <cfRule type="expression" dxfId="5" priority="17" stopIfTrue="1">
      <formula>$Q22=TRUE</formula>
    </cfRule>
  </conditionalFormatting>
  <conditionalFormatting sqref="J79:J80">
    <cfRule type="expression" dxfId="4" priority="4" stopIfTrue="1">
      <formula>$Q79=TRUE</formula>
    </cfRule>
  </conditionalFormatting>
  <conditionalFormatting sqref="J116:J117">
    <cfRule type="expression" dxfId="3" priority="3" stopIfTrue="1">
      <formula>$Q116=TRUE</formula>
    </cfRule>
  </conditionalFormatting>
  <conditionalFormatting sqref="J153:J154">
    <cfRule type="expression" dxfId="2" priority="2" stopIfTrue="1">
      <formula>$Q153=TRUE</formula>
    </cfRule>
  </conditionalFormatting>
  <conditionalFormatting sqref="J190:J191">
    <cfRule type="expression" dxfId="1" priority="1" stopIfTrue="1">
      <formula>$Q190=TRUE</formula>
    </cfRule>
  </conditionalFormatting>
  <dataValidations count="2">
    <dataValidation type="list" allowBlank="1" showInputMessage="1" showErrorMessage="1" sqref="J12 J19 J77 J114 J151 J188" xr:uid="{00000000-0002-0000-0100-000000000000}">
      <formula1>CNTR_TrueFalse</formula1>
    </dataValidation>
    <dataValidation type="list" allowBlank="1" showInputMessage="1" showErrorMessage="1" sqref="J23 J80 J117 J154 J191" xr:uid="{00000000-0002-0000-0100-000001000000}">
      <formula1>EUconst_UncertaintyThresholds</formula1>
    </dataValidation>
  </dataValidations>
  <hyperlinks>
    <hyperlink ref="I2:J2" location="JUMP_b_Guidelines_Top" display="JUMP_b_Guidelines_Top" xr:uid="{00000000-0004-0000-0100-000000000000}"/>
    <hyperlink ref="E3:F3" location="JUMP_I_Top" display="JUMP_I_Top" xr:uid="{00000000-0004-0000-0100-000001000000}"/>
  </hyperlinks>
  <pageMargins left="0.7" right="0.7" top="0.78740157499999996" bottom="0.78740157499999996" header="0.3" footer="0.3"/>
  <pageSetup paperSize="9" scale="6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5">
    <tabColor indexed="12"/>
    <pageSetUpPr fitToPage="1"/>
  </sheetPr>
  <dimension ref="A2:B172"/>
  <sheetViews>
    <sheetView zoomScaleNormal="100" workbookViewId="0">
      <selection activeCell="C15" sqref="C15"/>
    </sheetView>
  </sheetViews>
  <sheetFormatPr defaultColWidth="11.42578125" defaultRowHeight="12.75" x14ac:dyDescent="0.2"/>
  <cols>
    <col min="1" max="1" width="23.28515625" style="15" customWidth="1"/>
    <col min="2" max="3" width="27.85546875" style="15" customWidth="1"/>
    <col min="4" max="42" width="12.7109375" style="15" customWidth="1"/>
    <col min="43" max="16384" width="11.42578125" style="15"/>
  </cols>
  <sheetData>
    <row r="2" spans="1:2" ht="23.25" x14ac:dyDescent="0.35">
      <c r="A2" s="18" t="s">
        <v>142</v>
      </c>
    </row>
    <row r="3" spans="1:2" x14ac:dyDescent="0.2">
      <c r="A3"/>
    </row>
    <row r="4" spans="1:2" x14ac:dyDescent="0.2">
      <c r="A4" s="222" t="s">
        <v>260</v>
      </c>
    </row>
    <row r="5" spans="1:2" x14ac:dyDescent="0.2">
      <c r="A5" s="224">
        <v>0.17499999999999999</v>
      </c>
    </row>
    <row r="6" spans="1:2" x14ac:dyDescent="0.2">
      <c r="A6" s="224">
        <v>0.15</v>
      </c>
    </row>
    <row r="7" spans="1:2" x14ac:dyDescent="0.2">
      <c r="A7" s="224">
        <v>0.125</v>
      </c>
    </row>
    <row r="8" spans="1:2" x14ac:dyDescent="0.2">
      <c r="A8" s="224">
        <v>0.1</v>
      </c>
    </row>
    <row r="9" spans="1:2" x14ac:dyDescent="0.2">
      <c r="A9" s="224">
        <v>7.4999999999999997E-2</v>
      </c>
    </row>
    <row r="10" spans="1:2" x14ac:dyDescent="0.2">
      <c r="A10" s="224">
        <v>0.05</v>
      </c>
    </row>
    <row r="11" spans="1:2" x14ac:dyDescent="0.2">
      <c r="A11" s="224">
        <v>2.5000000000000001E-2</v>
      </c>
    </row>
    <row r="12" spans="1:2" x14ac:dyDescent="0.2">
      <c r="A12" s="224">
        <v>1.4999999999999999E-2</v>
      </c>
    </row>
    <row r="13" spans="1:2" x14ac:dyDescent="0.2">
      <c r="A13"/>
    </row>
    <row r="14" spans="1:2" x14ac:dyDescent="0.2">
      <c r="A14" s="15" t="s">
        <v>261</v>
      </c>
      <c r="B14" s="223" t="str">
        <f>Translations!$B$97</f>
        <v>nedosljedno!</v>
      </c>
    </row>
    <row r="15" spans="1:2" x14ac:dyDescent="0.2">
      <c r="A15"/>
    </row>
    <row r="16" spans="1:2" x14ac:dyDescent="0.2">
      <c r="A16"/>
    </row>
    <row r="17" spans="1:1" x14ac:dyDescent="0.2">
      <c r="A17"/>
    </row>
    <row r="18" spans="1:1" x14ac:dyDescent="0.2">
      <c r="A18"/>
    </row>
    <row r="19" spans="1:1" x14ac:dyDescent="0.2">
      <c r="A19"/>
    </row>
    <row r="20" spans="1:1" x14ac:dyDescent="0.2">
      <c r="A20"/>
    </row>
    <row r="21" spans="1:1" x14ac:dyDescent="0.2">
      <c r="A21"/>
    </row>
    <row r="22" spans="1:1" x14ac:dyDescent="0.2">
      <c r="A22"/>
    </row>
    <row r="23" spans="1:1" x14ac:dyDescent="0.2">
      <c r="A23"/>
    </row>
    <row r="24" spans="1:1" x14ac:dyDescent="0.2">
      <c r="A24"/>
    </row>
    <row r="25" spans="1:1" x14ac:dyDescent="0.2">
      <c r="A25"/>
    </row>
    <row r="26" spans="1:1" x14ac:dyDescent="0.2">
      <c r="A26"/>
    </row>
    <row r="27" spans="1:1" x14ac:dyDescent="0.2">
      <c r="A27"/>
    </row>
    <row r="28" spans="1:1" x14ac:dyDescent="0.2">
      <c r="A28"/>
    </row>
    <row r="29" spans="1:1" x14ac:dyDescent="0.2">
      <c r="A29"/>
    </row>
    <row r="30" spans="1:1" x14ac:dyDescent="0.2">
      <c r="A30"/>
    </row>
    <row r="31" spans="1:1" x14ac:dyDescent="0.2">
      <c r="A31"/>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row r="61" spans="1:1" x14ac:dyDescent="0.2">
      <c r="A61"/>
    </row>
    <row r="62" spans="1:1" x14ac:dyDescent="0.2">
      <c r="A62"/>
    </row>
    <row r="63" spans="1:1" x14ac:dyDescent="0.2">
      <c r="A63"/>
    </row>
    <row r="64" spans="1:1"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1" x14ac:dyDescent="0.2">
      <c r="A81"/>
    </row>
    <row r="82" spans="1:1" x14ac:dyDescent="0.2">
      <c r="A82"/>
    </row>
    <row r="83" spans="1:1" x14ac:dyDescent="0.2">
      <c r="A83"/>
    </row>
    <row r="84" spans="1:1" x14ac:dyDescent="0.2">
      <c r="A84"/>
    </row>
    <row r="85" spans="1:1" x14ac:dyDescent="0.2">
      <c r="A85"/>
    </row>
    <row r="86" spans="1:1" x14ac:dyDescent="0.2">
      <c r="A86"/>
    </row>
    <row r="87" spans="1:1" x14ac:dyDescent="0.2">
      <c r="A87"/>
    </row>
    <row r="88" spans="1:1" x14ac:dyDescent="0.2">
      <c r="A88"/>
    </row>
    <row r="89" spans="1:1" x14ac:dyDescent="0.2">
      <c r="A89"/>
    </row>
    <row r="90" spans="1:1" x14ac:dyDescent="0.2">
      <c r="A90"/>
    </row>
    <row r="91" spans="1:1" x14ac:dyDescent="0.2">
      <c r="A91"/>
    </row>
    <row r="92" spans="1:1" x14ac:dyDescent="0.2">
      <c r="A92"/>
    </row>
    <row r="93" spans="1:1" x14ac:dyDescent="0.2">
      <c r="A93"/>
    </row>
    <row r="94" spans="1:1" x14ac:dyDescent="0.2">
      <c r="A94"/>
    </row>
    <row r="95" spans="1:1" x14ac:dyDescent="0.2">
      <c r="A95"/>
    </row>
    <row r="96" spans="1:1" x14ac:dyDescent="0.2">
      <c r="A96"/>
    </row>
    <row r="97" spans="1:1" x14ac:dyDescent="0.2">
      <c r="A97"/>
    </row>
    <row r="98" spans="1:1" x14ac:dyDescent="0.2">
      <c r="A98"/>
    </row>
    <row r="99" spans="1:1" x14ac:dyDescent="0.2">
      <c r="A99"/>
    </row>
    <row r="100" spans="1:1" x14ac:dyDescent="0.2">
      <c r="A100"/>
    </row>
    <row r="101" spans="1:1" x14ac:dyDescent="0.2">
      <c r="A101"/>
    </row>
    <row r="102" spans="1:1" x14ac:dyDescent="0.2">
      <c r="A102"/>
    </row>
    <row r="103" spans="1:1" x14ac:dyDescent="0.2">
      <c r="A103"/>
    </row>
    <row r="104" spans="1:1" x14ac:dyDescent="0.2">
      <c r="A104"/>
    </row>
    <row r="105" spans="1:1" x14ac:dyDescent="0.2">
      <c r="A105"/>
    </row>
    <row r="106" spans="1:1" x14ac:dyDescent="0.2">
      <c r="A106"/>
    </row>
    <row r="107" spans="1:1" x14ac:dyDescent="0.2">
      <c r="A107"/>
    </row>
    <row r="108" spans="1:1" x14ac:dyDescent="0.2">
      <c r="A108"/>
    </row>
    <row r="109" spans="1:1" x14ac:dyDescent="0.2">
      <c r="A109"/>
    </row>
    <row r="110" spans="1:1" x14ac:dyDescent="0.2">
      <c r="A110"/>
    </row>
    <row r="111" spans="1:1" x14ac:dyDescent="0.2">
      <c r="A111"/>
    </row>
    <row r="112" spans="1:1" x14ac:dyDescent="0.2">
      <c r="A112"/>
    </row>
    <row r="113" spans="1:1" x14ac:dyDescent="0.2">
      <c r="A113"/>
    </row>
    <row r="114" spans="1:1" x14ac:dyDescent="0.2">
      <c r="A114"/>
    </row>
    <row r="115" spans="1:1" x14ac:dyDescent="0.2">
      <c r="A115"/>
    </row>
    <row r="116" spans="1:1" x14ac:dyDescent="0.2">
      <c r="A116"/>
    </row>
    <row r="117" spans="1:1" x14ac:dyDescent="0.2">
      <c r="A117"/>
    </row>
    <row r="118" spans="1:1" x14ac:dyDescent="0.2">
      <c r="A118"/>
    </row>
    <row r="119" spans="1:1" x14ac:dyDescent="0.2">
      <c r="A119"/>
    </row>
    <row r="120" spans="1:1" x14ac:dyDescent="0.2">
      <c r="A120"/>
    </row>
    <row r="121" spans="1:1" x14ac:dyDescent="0.2">
      <c r="A121"/>
    </row>
    <row r="122" spans="1:1" x14ac:dyDescent="0.2">
      <c r="A122"/>
    </row>
    <row r="123" spans="1:1" x14ac:dyDescent="0.2">
      <c r="A123"/>
    </row>
    <row r="124" spans="1:1" x14ac:dyDescent="0.2">
      <c r="A124"/>
    </row>
    <row r="125" spans="1:1" x14ac:dyDescent="0.2">
      <c r="A125"/>
    </row>
    <row r="126" spans="1:1" x14ac:dyDescent="0.2">
      <c r="A126"/>
    </row>
    <row r="127" spans="1:1" x14ac:dyDescent="0.2">
      <c r="A127"/>
    </row>
    <row r="128" spans="1:1" x14ac:dyDescent="0.2">
      <c r="A128"/>
    </row>
    <row r="129" spans="1:1" x14ac:dyDescent="0.2">
      <c r="A129"/>
    </row>
    <row r="130" spans="1:1" x14ac:dyDescent="0.2">
      <c r="A130"/>
    </row>
    <row r="131" spans="1:1" x14ac:dyDescent="0.2">
      <c r="A131"/>
    </row>
    <row r="132" spans="1:1" x14ac:dyDescent="0.2">
      <c r="A132"/>
    </row>
    <row r="133" spans="1:1" x14ac:dyDescent="0.2">
      <c r="A133"/>
    </row>
    <row r="134" spans="1:1" x14ac:dyDescent="0.2">
      <c r="A134"/>
    </row>
    <row r="135" spans="1:1" x14ac:dyDescent="0.2">
      <c r="A135"/>
    </row>
    <row r="136" spans="1:1" x14ac:dyDescent="0.2">
      <c r="A136"/>
    </row>
    <row r="137" spans="1:1" x14ac:dyDescent="0.2">
      <c r="A137"/>
    </row>
    <row r="138" spans="1:1" x14ac:dyDescent="0.2">
      <c r="A138"/>
    </row>
    <row r="139" spans="1:1" x14ac:dyDescent="0.2">
      <c r="A139"/>
    </row>
    <row r="140" spans="1:1" x14ac:dyDescent="0.2">
      <c r="A140"/>
    </row>
    <row r="141" spans="1:1" x14ac:dyDescent="0.2">
      <c r="A141"/>
    </row>
    <row r="142" spans="1:1" x14ac:dyDescent="0.2">
      <c r="A142"/>
    </row>
    <row r="143" spans="1:1" x14ac:dyDescent="0.2">
      <c r="A143"/>
    </row>
    <row r="144" spans="1:1"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s="221"/>
    </row>
    <row r="172" spans="1:1" x14ac:dyDescent="0.2">
      <c r="A172" s="221"/>
    </row>
  </sheetData>
  <sheetProtection sheet="1" objects="1" scenarios="1" formatCells="0" formatColumns="0" formatRows="0"/>
  <dataConsolidate/>
  <phoneticPr fontId="34" type="noConversion"/>
  <conditionalFormatting sqref="A5:A13 A171:A172">
    <cfRule type="containsText" dxfId="0" priority="1" stopIfTrue="1" operator="containsText" text="!">
      <formula>NOT(ISERROR(SEARCH("!",A5)))</formula>
    </cfRule>
  </conditionalFormatting>
  <pageMargins left="0.70866141732283472" right="0.70866141732283472" top="0.78740157480314965" bottom="0.78740157480314965" header="0.31496062992125984" footer="0.31496062992125984"/>
  <pageSetup paperSize="9" scale="10" fitToWidth="3" fitToHeight="10" orientation="portrait" r:id="rId1"/>
  <headerFooter>
    <oddHeader>&amp;L&amp;F, &amp;A&amp;R&amp;D, &amp;T</oddHead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6">
    <tabColor theme="3"/>
  </sheetPr>
  <dimension ref="A2:K2"/>
  <sheetViews>
    <sheetView zoomScale="70" zoomScaleNormal="70" workbookViewId="0">
      <pane xSplit="1" topLeftCell="B1" activePane="topRight" state="frozen"/>
      <selection activeCell="C45" sqref="C45"/>
      <selection pane="topRight"/>
    </sheetView>
  </sheetViews>
  <sheetFormatPr defaultColWidth="11.42578125" defaultRowHeight="12.75" x14ac:dyDescent="0.2"/>
  <cols>
    <col min="1" max="1" width="32.28515625" style="15" customWidth="1"/>
    <col min="2" max="2" width="18.85546875" style="15" customWidth="1"/>
    <col min="3" max="47" width="12.7109375" style="15" customWidth="1"/>
    <col min="48" max="16384" width="11.42578125" style="15"/>
  </cols>
  <sheetData>
    <row r="2" spans="1:11" ht="23.25" x14ac:dyDescent="0.35">
      <c r="A2" s="18" t="s">
        <v>78</v>
      </c>
      <c r="B2" s="18"/>
      <c r="C2" s="18"/>
      <c r="J2" s="18"/>
      <c r="K2" s="18"/>
    </row>
  </sheetData>
  <sheetProtection sheet="1" objects="1" scenarios="1" formatCells="0" formatColumns="0" formatRows="0"/>
  <phoneticPr fontId="37" type="noConversion"/>
  <pageMargins left="0.7" right="0.7" top="0.78740157499999996" bottom="0.78740157499999996" header="0.3" footer="0.3"/>
  <pageSetup paperSize="9" orientation="portrait" r:id="rId1"/>
  <headerFooter>
    <oddHeader>&amp;L&amp;F, &amp;A&amp;R&amp;D, &amp;T</oddHeader>
    <oddFooter>&amp;C&amp;P /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7">
    <tabColor indexed="12"/>
  </sheetPr>
  <dimension ref="A1:K100"/>
  <sheetViews>
    <sheetView topLeftCell="A48" zoomScale="140" zoomScaleNormal="140" workbookViewId="0">
      <selection activeCell="C56" sqref="C56"/>
    </sheetView>
  </sheetViews>
  <sheetFormatPr defaultColWidth="11.42578125" defaultRowHeight="12.75" x14ac:dyDescent="0.2"/>
  <cols>
    <col min="1" max="1" width="8.28515625" customWidth="1"/>
    <col min="2" max="2" width="68.5703125" style="134" customWidth="1"/>
    <col min="3" max="3" width="70.7109375" customWidth="1"/>
    <col min="4" max="5" width="12.7109375" customWidth="1"/>
  </cols>
  <sheetData>
    <row r="1" spans="1:3" ht="15" x14ac:dyDescent="0.25">
      <c r="A1" s="10" t="s">
        <v>127</v>
      </c>
      <c r="B1" s="140" t="s">
        <v>93</v>
      </c>
      <c r="C1" s="10" t="s">
        <v>94</v>
      </c>
    </row>
    <row r="2" spans="1:3" x14ac:dyDescent="0.2">
      <c r="A2" s="83">
        <v>1</v>
      </c>
      <c r="B2" s="73" t="s">
        <v>273</v>
      </c>
      <c r="C2" s="73" t="s">
        <v>139</v>
      </c>
    </row>
    <row r="3" spans="1:3" x14ac:dyDescent="0.2">
      <c r="A3" s="83">
        <f t="shared" ref="A3:A66" si="0">A2+1</f>
        <v>2</v>
      </c>
      <c r="B3" s="73" t="s">
        <v>274</v>
      </c>
      <c r="C3" s="73" t="s">
        <v>140</v>
      </c>
    </row>
    <row r="4" spans="1:3" ht="13.5" thickBot="1" x14ac:dyDescent="0.25">
      <c r="A4" s="83">
        <f t="shared" si="0"/>
        <v>3</v>
      </c>
      <c r="B4" s="189" t="s">
        <v>276</v>
      </c>
      <c r="C4" s="72" t="s">
        <v>38</v>
      </c>
    </row>
    <row r="5" spans="1:3" x14ac:dyDescent="0.2">
      <c r="A5" s="83">
        <f t="shared" si="0"/>
        <v>4</v>
      </c>
      <c r="B5" s="74" t="s">
        <v>275</v>
      </c>
      <c r="C5" s="74" t="s">
        <v>34</v>
      </c>
    </row>
    <row r="6" spans="1:3" x14ac:dyDescent="0.2">
      <c r="A6" s="83">
        <f t="shared" si="0"/>
        <v>5</v>
      </c>
      <c r="B6" s="75" t="s">
        <v>277</v>
      </c>
      <c r="C6" s="75" t="s">
        <v>37</v>
      </c>
    </row>
    <row r="7" spans="1:3" x14ac:dyDescent="0.2">
      <c r="A7" s="83">
        <f t="shared" si="0"/>
        <v>6</v>
      </c>
      <c r="B7" s="75" t="s">
        <v>278</v>
      </c>
      <c r="C7" s="75" t="s">
        <v>35</v>
      </c>
    </row>
    <row r="8" spans="1:3" ht="13.5" thickBot="1" x14ac:dyDescent="0.25">
      <c r="A8" s="83">
        <f t="shared" si="0"/>
        <v>7</v>
      </c>
      <c r="B8" s="76" t="s">
        <v>279</v>
      </c>
      <c r="C8" s="76" t="s">
        <v>36</v>
      </c>
    </row>
    <row r="9" spans="1:3" ht="13.5" thickBot="1" x14ac:dyDescent="0.25">
      <c r="A9" s="83">
        <f t="shared" si="0"/>
        <v>8</v>
      </c>
      <c r="B9" s="232" t="s">
        <v>280</v>
      </c>
      <c r="C9" s="141" t="s">
        <v>71</v>
      </c>
    </row>
    <row r="10" spans="1:3" x14ac:dyDescent="0.2">
      <c r="A10" s="83">
        <f t="shared" si="0"/>
        <v>9</v>
      </c>
      <c r="B10" t="s">
        <v>281</v>
      </c>
      <c r="C10" s="134" t="s">
        <v>72</v>
      </c>
    </row>
    <row r="11" spans="1:3" x14ac:dyDescent="0.2">
      <c r="A11" s="83">
        <f t="shared" si="0"/>
        <v>10</v>
      </c>
      <c r="B11" t="s">
        <v>282</v>
      </c>
      <c r="C11" s="134" t="s">
        <v>73</v>
      </c>
    </row>
    <row r="12" spans="1:3" x14ac:dyDescent="0.2">
      <c r="A12" s="83">
        <f t="shared" si="0"/>
        <v>11</v>
      </c>
      <c r="B12" t="s">
        <v>283</v>
      </c>
      <c r="C12" s="134" t="s">
        <v>74</v>
      </c>
    </row>
    <row r="13" spans="1:3" ht="18" x14ac:dyDescent="0.2">
      <c r="A13" s="83">
        <f t="shared" si="0"/>
        <v>12</v>
      </c>
      <c r="B13" s="77" t="s">
        <v>284</v>
      </c>
      <c r="C13" s="77" t="s">
        <v>4</v>
      </c>
    </row>
    <row r="14" spans="1:3" x14ac:dyDescent="0.2">
      <c r="A14" s="83">
        <f t="shared" si="0"/>
        <v>13</v>
      </c>
      <c r="B14" s="78" t="s">
        <v>285</v>
      </c>
      <c r="C14" s="78" t="s">
        <v>77</v>
      </c>
    </row>
    <row r="15" spans="1:3" ht="38.25" x14ac:dyDescent="0.2">
      <c r="A15" s="83">
        <f t="shared" si="0"/>
        <v>14</v>
      </c>
      <c r="B15" s="233" t="s">
        <v>286</v>
      </c>
      <c r="C15" s="134" t="s">
        <v>68</v>
      </c>
    </row>
    <row r="16" spans="1:3" ht="45" x14ac:dyDescent="0.2">
      <c r="A16" s="83">
        <f t="shared" si="0"/>
        <v>15</v>
      </c>
      <c r="B16" s="235" t="s">
        <v>289</v>
      </c>
      <c r="C16" s="78" t="s">
        <v>95</v>
      </c>
    </row>
    <row r="17" spans="1:3" ht="25.5" x14ac:dyDescent="0.2">
      <c r="A17" s="83">
        <f t="shared" si="0"/>
        <v>16</v>
      </c>
      <c r="B17" s="236" t="s">
        <v>290</v>
      </c>
      <c r="C17" s="134" t="s">
        <v>96</v>
      </c>
    </row>
    <row r="18" spans="1:3" ht="25.5" x14ac:dyDescent="0.2">
      <c r="A18" s="83">
        <f t="shared" si="0"/>
        <v>17</v>
      </c>
      <c r="B18" s="234" t="s">
        <v>287</v>
      </c>
      <c r="C18" s="78" t="s">
        <v>91</v>
      </c>
    </row>
    <row r="19" spans="1:3" x14ac:dyDescent="0.2">
      <c r="A19" s="83">
        <f t="shared" si="0"/>
        <v>18</v>
      </c>
      <c r="B19" s="231" t="s">
        <v>288</v>
      </c>
      <c r="C19" s="134" t="s">
        <v>76</v>
      </c>
    </row>
    <row r="20" spans="1:3" ht="15" x14ac:dyDescent="0.2">
      <c r="A20" s="83">
        <f t="shared" si="0"/>
        <v>19</v>
      </c>
      <c r="B20" s="67" t="s">
        <v>5</v>
      </c>
      <c r="C20" s="67" t="s">
        <v>5</v>
      </c>
    </row>
    <row r="21" spans="1:3" x14ac:dyDescent="0.2">
      <c r="A21" s="83">
        <f t="shared" si="0"/>
        <v>20</v>
      </c>
      <c r="B21" s="142" t="s">
        <v>6</v>
      </c>
      <c r="C21" s="142" t="s">
        <v>6</v>
      </c>
    </row>
    <row r="22" spans="1:3" x14ac:dyDescent="0.2">
      <c r="A22" s="83">
        <f t="shared" si="0"/>
        <v>21</v>
      </c>
      <c r="B22" s="143" t="s">
        <v>8</v>
      </c>
      <c r="C22" s="143" t="s">
        <v>8</v>
      </c>
    </row>
    <row r="23" spans="1:3" x14ac:dyDescent="0.2">
      <c r="A23" s="83">
        <f t="shared" si="0"/>
        <v>22</v>
      </c>
      <c r="B23" s="134" t="s">
        <v>7</v>
      </c>
      <c r="C23" s="134" t="s">
        <v>7</v>
      </c>
    </row>
    <row r="24" spans="1:3" x14ac:dyDescent="0.2">
      <c r="A24" s="83">
        <f t="shared" si="0"/>
        <v>23</v>
      </c>
      <c r="B24" s="143" t="s">
        <v>9</v>
      </c>
      <c r="C24" s="143" t="s">
        <v>9</v>
      </c>
    </row>
    <row r="25" spans="1:3" x14ac:dyDescent="0.2">
      <c r="A25" s="83">
        <f t="shared" si="0"/>
        <v>24</v>
      </c>
      <c r="B25" s="144" t="s">
        <v>20</v>
      </c>
      <c r="C25" s="144" t="s">
        <v>20</v>
      </c>
    </row>
    <row r="26" spans="1:3" x14ac:dyDescent="0.2">
      <c r="A26" s="83">
        <f t="shared" si="0"/>
        <v>25</v>
      </c>
      <c r="B26" s="143" t="s">
        <v>291</v>
      </c>
      <c r="C26" s="143" t="s">
        <v>10</v>
      </c>
    </row>
    <row r="27" spans="1:3" x14ac:dyDescent="0.2">
      <c r="A27" s="83">
        <f t="shared" si="0"/>
        <v>26</v>
      </c>
      <c r="B27" s="142" t="s">
        <v>292</v>
      </c>
      <c r="C27" s="142" t="s">
        <v>11</v>
      </c>
    </row>
    <row r="28" spans="1:3" ht="25.5" x14ac:dyDescent="0.2">
      <c r="A28" s="83">
        <f t="shared" si="0"/>
        <v>27</v>
      </c>
      <c r="B28" s="239" t="s">
        <v>354</v>
      </c>
      <c r="C28" s="20" t="s">
        <v>12</v>
      </c>
    </row>
    <row r="29" spans="1:3" x14ac:dyDescent="0.2">
      <c r="A29" s="83">
        <f t="shared" si="0"/>
        <v>28</v>
      </c>
      <c r="B29" s="237" t="s">
        <v>293</v>
      </c>
      <c r="C29" s="142" t="s">
        <v>13</v>
      </c>
    </row>
    <row r="30" spans="1:3" x14ac:dyDescent="0.2">
      <c r="A30" s="83">
        <f t="shared" si="0"/>
        <v>29</v>
      </c>
      <c r="B30" s="20" t="s">
        <v>360</v>
      </c>
      <c r="C30" s="20" t="s">
        <v>14</v>
      </c>
    </row>
    <row r="31" spans="1:3" ht="15.75" x14ac:dyDescent="0.2">
      <c r="A31" s="83">
        <f t="shared" si="0"/>
        <v>30</v>
      </c>
      <c r="B31" s="64" t="s">
        <v>294</v>
      </c>
      <c r="C31" s="64" t="s">
        <v>15</v>
      </c>
    </row>
    <row r="32" spans="1:3" x14ac:dyDescent="0.2">
      <c r="A32" s="83">
        <f t="shared" si="0"/>
        <v>31</v>
      </c>
      <c r="B32" s="79" t="s">
        <v>295</v>
      </c>
      <c r="C32" s="79" t="s">
        <v>46</v>
      </c>
    </row>
    <row r="33" spans="1:4" x14ac:dyDescent="0.2">
      <c r="A33" s="83">
        <f t="shared" si="0"/>
        <v>32</v>
      </c>
      <c r="B33" s="17" t="s">
        <v>296</v>
      </c>
      <c r="C33" s="17" t="s">
        <v>16</v>
      </c>
    </row>
    <row r="34" spans="1:4" ht="25.5" x14ac:dyDescent="0.2">
      <c r="A34" s="83">
        <f t="shared" si="0"/>
        <v>33</v>
      </c>
      <c r="B34" s="78" t="s">
        <v>297</v>
      </c>
      <c r="C34" s="78" t="s">
        <v>17</v>
      </c>
    </row>
    <row r="35" spans="1:4" x14ac:dyDescent="0.2">
      <c r="A35" s="83">
        <f t="shared" si="0"/>
        <v>34</v>
      </c>
      <c r="B35" s="80" t="s">
        <v>298</v>
      </c>
      <c r="C35" s="80" t="s">
        <v>18</v>
      </c>
    </row>
    <row r="36" spans="1:4" ht="25.5" x14ac:dyDescent="0.2">
      <c r="A36" s="83">
        <f t="shared" si="0"/>
        <v>35</v>
      </c>
      <c r="B36" s="78" t="s">
        <v>299</v>
      </c>
      <c r="C36" s="78" t="s">
        <v>19</v>
      </c>
    </row>
    <row r="37" spans="1:4" x14ac:dyDescent="0.2">
      <c r="A37" s="83">
        <f t="shared" si="0"/>
        <v>36</v>
      </c>
      <c r="B37" s="78" t="s">
        <v>300</v>
      </c>
      <c r="C37" s="78" t="s">
        <v>69</v>
      </c>
    </row>
    <row r="38" spans="1:4" ht="25.5" x14ac:dyDescent="0.2">
      <c r="A38" s="83">
        <f t="shared" si="0"/>
        <v>37</v>
      </c>
      <c r="B38" s="78" t="s">
        <v>301</v>
      </c>
      <c r="C38" s="78" t="s">
        <v>101</v>
      </c>
    </row>
    <row r="39" spans="1:4" ht="25.5" x14ac:dyDescent="0.2">
      <c r="A39" s="83">
        <f t="shared" si="0"/>
        <v>38</v>
      </c>
      <c r="B39" s="78" t="s">
        <v>302</v>
      </c>
      <c r="C39" s="78" t="s">
        <v>99</v>
      </c>
    </row>
    <row r="40" spans="1:4" ht="25.5" x14ac:dyDescent="0.2">
      <c r="A40" s="83">
        <f t="shared" si="0"/>
        <v>39</v>
      </c>
      <c r="B40" s="78" t="s">
        <v>303</v>
      </c>
      <c r="C40" s="78" t="s">
        <v>98</v>
      </c>
    </row>
    <row r="41" spans="1:4" x14ac:dyDescent="0.2">
      <c r="A41" s="83">
        <f t="shared" si="0"/>
        <v>40</v>
      </c>
      <c r="B41" s="78" t="s">
        <v>304</v>
      </c>
      <c r="C41" s="78" t="s">
        <v>70</v>
      </c>
    </row>
    <row r="42" spans="1:4" ht="76.5" x14ac:dyDescent="0.2">
      <c r="A42" s="83">
        <f t="shared" si="0"/>
        <v>41</v>
      </c>
      <c r="B42" s="66" t="s">
        <v>305</v>
      </c>
      <c r="C42" s="66" t="s">
        <v>0</v>
      </c>
    </row>
    <row r="43" spans="1:4" ht="63.75" x14ac:dyDescent="0.2">
      <c r="A43" s="83">
        <f t="shared" si="0"/>
        <v>42</v>
      </c>
      <c r="B43" s="65" t="s">
        <v>306</v>
      </c>
      <c r="C43" s="65" t="s">
        <v>143</v>
      </c>
    </row>
    <row r="44" spans="1:4" ht="90" thickBot="1" x14ac:dyDescent="0.25">
      <c r="A44" s="83">
        <f t="shared" si="0"/>
        <v>43</v>
      </c>
      <c r="B44" s="66" t="s">
        <v>307</v>
      </c>
      <c r="C44" s="66" t="s">
        <v>92</v>
      </c>
    </row>
    <row r="45" spans="1:4" ht="115.5" thickBot="1" x14ac:dyDescent="0.25">
      <c r="A45" s="83">
        <f t="shared" si="0"/>
        <v>44</v>
      </c>
      <c r="B45" s="230" t="s">
        <v>308</v>
      </c>
      <c r="C45" s="145" t="s">
        <v>144</v>
      </c>
    </row>
    <row r="46" spans="1:4" ht="15.75" x14ac:dyDescent="0.2">
      <c r="A46" s="83">
        <f t="shared" si="0"/>
        <v>45</v>
      </c>
      <c r="B46" s="64" t="s">
        <v>309</v>
      </c>
      <c r="C46" s="64" t="s">
        <v>89</v>
      </c>
    </row>
    <row r="47" spans="1:4" x14ac:dyDescent="0.2">
      <c r="A47" s="83">
        <f t="shared" si="0"/>
        <v>46</v>
      </c>
      <c r="B47" s="238" t="s">
        <v>310</v>
      </c>
      <c r="C47" s="81" t="s">
        <v>41</v>
      </c>
    </row>
    <row r="48" spans="1:4" ht="63.75" x14ac:dyDescent="0.2">
      <c r="A48" s="83">
        <f t="shared" si="0"/>
        <v>47</v>
      </c>
      <c r="B48" s="78" t="s">
        <v>311</v>
      </c>
      <c r="C48" s="78" t="s">
        <v>100</v>
      </c>
      <c r="D48" s="139"/>
    </row>
    <row r="49" spans="1:11" ht="38.25" x14ac:dyDescent="0.2">
      <c r="A49" s="83">
        <f t="shared" si="0"/>
        <v>48</v>
      </c>
      <c r="B49" s="69" t="s">
        <v>312</v>
      </c>
      <c r="C49" s="69" t="s">
        <v>145</v>
      </c>
      <c r="D49" s="139"/>
    </row>
    <row r="50" spans="1:11" ht="36" x14ac:dyDescent="0.2">
      <c r="A50" s="83">
        <f t="shared" si="0"/>
        <v>49</v>
      </c>
      <c r="B50" s="138" t="s">
        <v>313</v>
      </c>
      <c r="C50" s="138" t="s">
        <v>258</v>
      </c>
      <c r="D50" s="139"/>
    </row>
    <row r="51" spans="1:11" ht="13.5" thickBot="1" x14ac:dyDescent="0.25">
      <c r="A51" s="83">
        <f t="shared" si="0"/>
        <v>50</v>
      </c>
      <c r="B51" s="68" t="s">
        <v>97</v>
      </c>
      <c r="C51" s="68" t="s">
        <v>97</v>
      </c>
      <c r="D51" s="139"/>
    </row>
    <row r="52" spans="1:11" ht="13.5" thickBot="1" x14ac:dyDescent="0.25">
      <c r="A52" s="83">
        <f t="shared" si="0"/>
        <v>51</v>
      </c>
      <c r="B52" s="146" t="s">
        <v>314</v>
      </c>
      <c r="C52" s="146" t="s">
        <v>90</v>
      </c>
      <c r="D52" s="139"/>
    </row>
    <row r="53" spans="1:11" ht="18" x14ac:dyDescent="0.2">
      <c r="A53" s="83">
        <f t="shared" si="0"/>
        <v>52</v>
      </c>
      <c r="B53" s="111" t="s">
        <v>315</v>
      </c>
      <c r="C53" s="111" t="s">
        <v>138</v>
      </c>
      <c r="D53" s="139"/>
    </row>
    <row r="54" spans="1:11" x14ac:dyDescent="0.2">
      <c r="A54" s="83">
        <f t="shared" si="0"/>
        <v>53</v>
      </c>
      <c r="B54" s="312" t="s">
        <v>316</v>
      </c>
      <c r="C54" s="312"/>
      <c r="D54" s="312"/>
      <c r="E54" s="312"/>
      <c r="F54" s="312"/>
      <c r="G54" s="312"/>
      <c r="H54" s="312"/>
      <c r="I54" s="312"/>
      <c r="J54" s="312"/>
      <c r="K54" s="312"/>
    </row>
    <row r="55" spans="1:11" x14ac:dyDescent="0.2">
      <c r="A55" s="83">
        <f t="shared" si="0"/>
        <v>54</v>
      </c>
      <c r="B55" s="186" t="s">
        <v>317</v>
      </c>
      <c r="C55" s="186" t="s">
        <v>114</v>
      </c>
      <c r="D55" s="139"/>
    </row>
    <row r="56" spans="1:11" ht="45" x14ac:dyDescent="0.2">
      <c r="A56" s="83">
        <f t="shared" si="0"/>
        <v>55</v>
      </c>
      <c r="B56" s="70" t="s">
        <v>363</v>
      </c>
      <c r="C56" s="70" t="s">
        <v>115</v>
      </c>
      <c r="D56" s="139"/>
    </row>
    <row r="57" spans="1:11" x14ac:dyDescent="0.2">
      <c r="A57" s="83">
        <f t="shared" si="0"/>
        <v>56</v>
      </c>
      <c r="B57" s="188" t="s">
        <v>361</v>
      </c>
      <c r="C57" s="188" t="s">
        <v>107</v>
      </c>
      <c r="D57" s="139"/>
    </row>
    <row r="58" spans="1:11" x14ac:dyDescent="0.2">
      <c r="A58" s="83">
        <f t="shared" si="0"/>
        <v>57</v>
      </c>
      <c r="B58" s="188" t="s">
        <v>362</v>
      </c>
      <c r="C58" s="188" t="s">
        <v>108</v>
      </c>
      <c r="D58" s="139"/>
    </row>
    <row r="59" spans="1:11" x14ac:dyDescent="0.2">
      <c r="A59" s="83">
        <f t="shared" si="0"/>
        <v>58</v>
      </c>
      <c r="B59" s="72" t="s">
        <v>318</v>
      </c>
      <c r="C59" s="72" t="s">
        <v>146</v>
      </c>
      <c r="D59" s="139"/>
    </row>
    <row r="60" spans="1:11" ht="21" x14ac:dyDescent="0.2">
      <c r="A60" s="83">
        <f t="shared" si="0"/>
        <v>59</v>
      </c>
      <c r="B60" s="185" t="s">
        <v>319</v>
      </c>
      <c r="C60" s="185" t="s">
        <v>151</v>
      </c>
      <c r="D60" s="139"/>
    </row>
    <row r="61" spans="1:11" ht="22.5" x14ac:dyDescent="0.2">
      <c r="A61" s="83">
        <f t="shared" si="0"/>
        <v>60</v>
      </c>
      <c r="B61" s="70" t="s">
        <v>320</v>
      </c>
      <c r="C61" s="70" t="s">
        <v>122</v>
      </c>
      <c r="D61" s="139"/>
    </row>
    <row r="62" spans="1:11" x14ac:dyDescent="0.2">
      <c r="A62" s="83">
        <f t="shared" si="0"/>
        <v>61</v>
      </c>
      <c r="B62" s="70" t="s">
        <v>321</v>
      </c>
      <c r="C62" s="70" t="s">
        <v>124</v>
      </c>
      <c r="D62" s="139"/>
    </row>
    <row r="63" spans="1:11" ht="21" customHeight="1" x14ac:dyDescent="0.2">
      <c r="A63" s="83">
        <f t="shared" si="0"/>
        <v>62</v>
      </c>
      <c r="B63" s="70" t="s">
        <v>322</v>
      </c>
      <c r="C63" s="70" t="s">
        <v>126</v>
      </c>
      <c r="D63" s="139"/>
    </row>
    <row r="64" spans="1:11" x14ac:dyDescent="0.2">
      <c r="A64" s="83">
        <f t="shared" si="0"/>
        <v>63</v>
      </c>
      <c r="B64" s="70" t="s">
        <v>323</v>
      </c>
      <c r="C64" s="70" t="s">
        <v>123</v>
      </c>
      <c r="D64" s="139"/>
    </row>
    <row r="65" spans="1:4" x14ac:dyDescent="0.2">
      <c r="A65" s="83">
        <f t="shared" si="0"/>
        <v>64</v>
      </c>
      <c r="B65" s="82" t="s">
        <v>318</v>
      </c>
      <c r="C65" s="82" t="s">
        <v>118</v>
      </c>
      <c r="D65" s="139"/>
    </row>
    <row r="66" spans="1:4" x14ac:dyDescent="0.2">
      <c r="A66" s="83">
        <f t="shared" si="0"/>
        <v>65</v>
      </c>
      <c r="B66" s="71" t="s">
        <v>324</v>
      </c>
      <c r="C66" s="71" t="s">
        <v>120</v>
      </c>
      <c r="D66" s="139"/>
    </row>
    <row r="67" spans="1:4" ht="22.5" x14ac:dyDescent="0.2">
      <c r="A67" s="83">
        <f t="shared" ref="A67:A97" si="1">A66+1</f>
        <v>66</v>
      </c>
      <c r="B67" s="13" t="s">
        <v>325</v>
      </c>
      <c r="C67" s="13" t="s">
        <v>130</v>
      </c>
      <c r="D67" s="139"/>
    </row>
    <row r="68" spans="1:4" x14ac:dyDescent="0.2">
      <c r="A68" s="83">
        <f t="shared" si="1"/>
        <v>67</v>
      </c>
      <c r="B68" s="13" t="s">
        <v>326</v>
      </c>
      <c r="C68" s="13" t="s">
        <v>128</v>
      </c>
      <c r="D68" s="139"/>
    </row>
    <row r="69" spans="1:4" x14ac:dyDescent="0.2">
      <c r="A69" s="83">
        <f t="shared" si="1"/>
        <v>68</v>
      </c>
      <c r="B69" s="13" t="s">
        <v>327</v>
      </c>
      <c r="C69" s="13" t="s">
        <v>121</v>
      </c>
      <c r="D69" s="139"/>
    </row>
    <row r="70" spans="1:4" x14ac:dyDescent="0.2">
      <c r="A70" s="83">
        <f t="shared" si="1"/>
        <v>69</v>
      </c>
      <c r="B70" s="82" t="s">
        <v>328</v>
      </c>
      <c r="C70" s="82" t="s">
        <v>119</v>
      </c>
      <c r="D70" s="139"/>
    </row>
    <row r="71" spans="1:4" ht="33.75" x14ac:dyDescent="0.2">
      <c r="A71" s="83">
        <f t="shared" si="1"/>
        <v>70</v>
      </c>
      <c r="B71" s="71" t="s">
        <v>329</v>
      </c>
      <c r="C71" s="71" t="s">
        <v>136</v>
      </c>
      <c r="D71" s="139"/>
    </row>
    <row r="72" spans="1:4" x14ac:dyDescent="0.2">
      <c r="A72" s="83">
        <f t="shared" si="1"/>
        <v>71</v>
      </c>
      <c r="B72" s="188" t="s">
        <v>330</v>
      </c>
      <c r="C72" s="188" t="s">
        <v>110</v>
      </c>
      <c r="D72" s="139"/>
    </row>
    <row r="73" spans="1:4" ht="23.25" thickBot="1" x14ac:dyDescent="0.25">
      <c r="A73" s="83">
        <f t="shared" si="1"/>
        <v>72</v>
      </c>
      <c r="B73" s="70" t="s">
        <v>331</v>
      </c>
      <c r="C73" s="70" t="s">
        <v>113</v>
      </c>
      <c r="D73" s="139"/>
    </row>
    <row r="74" spans="1:4" x14ac:dyDescent="0.2">
      <c r="A74" s="83">
        <f t="shared" si="1"/>
        <v>73</v>
      </c>
      <c r="B74" s="187" t="s">
        <v>332</v>
      </c>
      <c r="C74" s="187" t="s">
        <v>112</v>
      </c>
    </row>
    <row r="75" spans="1:4" x14ac:dyDescent="0.2">
      <c r="A75" s="83">
        <f t="shared" si="1"/>
        <v>74</v>
      </c>
      <c r="B75" s="188" t="s">
        <v>333</v>
      </c>
      <c r="C75" s="188" t="s">
        <v>111</v>
      </c>
      <c r="D75" s="139"/>
    </row>
    <row r="76" spans="1:4" ht="22.5" x14ac:dyDescent="0.2">
      <c r="A76" s="83">
        <f t="shared" si="1"/>
        <v>75</v>
      </c>
      <c r="B76" s="70" t="s">
        <v>334</v>
      </c>
      <c r="C76" s="70" t="s">
        <v>129</v>
      </c>
      <c r="D76" s="139"/>
    </row>
    <row r="77" spans="1:4" x14ac:dyDescent="0.2">
      <c r="A77" s="83">
        <f t="shared" si="1"/>
        <v>76</v>
      </c>
      <c r="B77" s="186" t="s">
        <v>335</v>
      </c>
      <c r="C77" s="186" t="s">
        <v>117</v>
      </c>
      <c r="D77" s="139"/>
    </row>
    <row r="78" spans="1:4" x14ac:dyDescent="0.2">
      <c r="A78" s="83">
        <f t="shared" si="1"/>
        <v>77</v>
      </c>
      <c r="B78" s="189" t="s">
        <v>336</v>
      </c>
      <c r="C78" s="189" t="s">
        <v>104</v>
      </c>
      <c r="D78" s="139"/>
    </row>
    <row r="79" spans="1:4" x14ac:dyDescent="0.2">
      <c r="A79" s="83">
        <f t="shared" si="1"/>
        <v>78</v>
      </c>
      <c r="B79" s="189" t="s">
        <v>337</v>
      </c>
      <c r="C79" s="189" t="s">
        <v>106</v>
      </c>
      <c r="D79" s="139"/>
    </row>
    <row r="80" spans="1:4" x14ac:dyDescent="0.2">
      <c r="A80" s="83">
        <f t="shared" si="1"/>
        <v>79</v>
      </c>
      <c r="B80" s="189" t="s">
        <v>338</v>
      </c>
      <c r="C80" s="189" t="s">
        <v>105</v>
      </c>
      <c r="D80" s="139"/>
    </row>
    <row r="81" spans="1:4" x14ac:dyDescent="0.2">
      <c r="A81" s="83">
        <f t="shared" si="1"/>
        <v>80</v>
      </c>
      <c r="B81" s="186" t="s">
        <v>339</v>
      </c>
      <c r="C81" s="186" t="s">
        <v>116</v>
      </c>
      <c r="D81" s="139"/>
    </row>
    <row r="82" spans="1:4" x14ac:dyDescent="0.2">
      <c r="A82" s="83">
        <f t="shared" si="1"/>
        <v>81</v>
      </c>
      <c r="B82" s="190" t="s">
        <v>340</v>
      </c>
      <c r="C82" s="190" t="s">
        <v>109</v>
      </c>
      <c r="D82" s="139"/>
    </row>
    <row r="83" spans="1:4" ht="56.25" x14ac:dyDescent="0.2">
      <c r="A83" s="83">
        <f t="shared" si="1"/>
        <v>82</v>
      </c>
      <c r="B83" s="13" t="s">
        <v>341</v>
      </c>
      <c r="C83" s="13" t="s">
        <v>149</v>
      </c>
      <c r="D83" s="139"/>
    </row>
    <row r="84" spans="1:4" ht="45" x14ac:dyDescent="0.2">
      <c r="A84" s="83">
        <f t="shared" si="1"/>
        <v>83</v>
      </c>
      <c r="B84" s="13" t="s">
        <v>342</v>
      </c>
      <c r="C84" s="13" t="s">
        <v>255</v>
      </c>
      <c r="D84" s="139"/>
    </row>
    <row r="85" spans="1:4" ht="57" thickBot="1" x14ac:dyDescent="0.25">
      <c r="A85" s="83">
        <f t="shared" si="1"/>
        <v>84</v>
      </c>
      <c r="B85" s="13" t="s">
        <v>343</v>
      </c>
      <c r="C85" s="13" t="s">
        <v>137</v>
      </c>
      <c r="D85" s="139"/>
    </row>
    <row r="86" spans="1:4" ht="13.5" thickBot="1" x14ac:dyDescent="0.25">
      <c r="A86" s="83">
        <f t="shared" si="1"/>
        <v>85</v>
      </c>
      <c r="B86" s="195" t="s">
        <v>344</v>
      </c>
      <c r="C86" s="195" t="s">
        <v>131</v>
      </c>
    </row>
    <row r="87" spans="1:4" ht="13.5" thickBot="1" x14ac:dyDescent="0.25">
      <c r="A87" s="83">
        <f t="shared" si="1"/>
        <v>86</v>
      </c>
      <c r="B87" s="192" t="s">
        <v>345</v>
      </c>
      <c r="C87" s="192" t="s">
        <v>134</v>
      </c>
    </row>
    <row r="88" spans="1:4" x14ac:dyDescent="0.2">
      <c r="A88" s="83">
        <f t="shared" si="1"/>
        <v>87</v>
      </c>
      <c r="B88" s="192" t="s">
        <v>346</v>
      </c>
      <c r="C88" s="192" t="s">
        <v>135</v>
      </c>
    </row>
    <row r="89" spans="1:4" x14ac:dyDescent="0.2">
      <c r="A89" s="83">
        <f t="shared" si="1"/>
        <v>88</v>
      </c>
      <c r="B89" s="196" t="s">
        <v>347</v>
      </c>
      <c r="C89" s="196" t="s">
        <v>132</v>
      </c>
    </row>
    <row r="90" spans="1:4" x14ac:dyDescent="0.2">
      <c r="A90" s="83">
        <f t="shared" si="1"/>
        <v>89</v>
      </c>
      <c r="B90" s="197" t="s">
        <v>348</v>
      </c>
      <c r="C90" s="197" t="s">
        <v>133</v>
      </c>
    </row>
    <row r="91" spans="1:4" ht="45" x14ac:dyDescent="0.2">
      <c r="A91" s="83">
        <f t="shared" si="1"/>
        <v>90</v>
      </c>
      <c r="B91" s="70" t="s">
        <v>349</v>
      </c>
      <c r="C91" s="70" t="s">
        <v>141</v>
      </c>
      <c r="D91" s="139"/>
    </row>
    <row r="92" spans="1:4" ht="22.5" x14ac:dyDescent="0.2">
      <c r="A92" s="83">
        <f t="shared" si="1"/>
        <v>91</v>
      </c>
      <c r="B92" s="70" t="s">
        <v>355</v>
      </c>
      <c r="C92" s="70" t="s">
        <v>147</v>
      </c>
      <c r="D92" s="139"/>
    </row>
    <row r="93" spans="1:4" ht="22.5" x14ac:dyDescent="0.2">
      <c r="A93" s="83">
        <f t="shared" si="1"/>
        <v>92</v>
      </c>
      <c r="B93" s="70" t="s">
        <v>356</v>
      </c>
      <c r="C93" s="70" t="s">
        <v>150</v>
      </c>
    </row>
    <row r="94" spans="1:4" ht="22.5" x14ac:dyDescent="0.2">
      <c r="A94" s="83">
        <f t="shared" si="1"/>
        <v>93</v>
      </c>
      <c r="B94" s="70" t="s">
        <v>357</v>
      </c>
      <c r="C94" s="70" t="s">
        <v>152</v>
      </c>
      <c r="D94" s="139"/>
    </row>
    <row r="95" spans="1:4" ht="45" x14ac:dyDescent="0.2">
      <c r="A95" s="83">
        <f t="shared" si="1"/>
        <v>94</v>
      </c>
      <c r="B95" s="70" t="s">
        <v>358</v>
      </c>
      <c r="C95" s="70" t="s">
        <v>257</v>
      </c>
      <c r="D95" s="139"/>
    </row>
    <row r="96" spans="1:4" ht="13.5" thickBot="1" x14ac:dyDescent="0.25">
      <c r="A96" s="83">
        <f t="shared" si="1"/>
        <v>95</v>
      </c>
      <c r="B96" s="217" t="s">
        <v>350</v>
      </c>
      <c r="C96" s="217" t="s">
        <v>148</v>
      </c>
      <c r="D96" s="139"/>
    </row>
    <row r="97" spans="1:11" x14ac:dyDescent="0.2">
      <c r="A97" s="83">
        <f t="shared" si="1"/>
        <v>96</v>
      </c>
      <c r="B97" s="226" t="s">
        <v>351</v>
      </c>
      <c r="C97" s="226" t="s">
        <v>262</v>
      </c>
    </row>
    <row r="98" spans="1:11" ht="38.25" x14ac:dyDescent="0.2">
      <c r="A98" s="229">
        <v>100</v>
      </c>
      <c r="B98" s="227" t="s">
        <v>353</v>
      </c>
      <c r="C98" s="227" t="s">
        <v>264</v>
      </c>
    </row>
    <row r="99" spans="1:11" ht="54" x14ac:dyDescent="0.2">
      <c r="A99" s="229">
        <v>101</v>
      </c>
      <c r="B99" s="228" t="s">
        <v>352</v>
      </c>
      <c r="C99" s="228" t="s">
        <v>269</v>
      </c>
    </row>
    <row r="100" spans="1:11" ht="45" x14ac:dyDescent="0.2">
      <c r="A100" s="229">
        <v>102</v>
      </c>
      <c r="B100" s="154" t="s">
        <v>359</v>
      </c>
      <c r="C100" s="154" t="s">
        <v>272</v>
      </c>
      <c r="D100" s="154"/>
      <c r="E100" s="154"/>
      <c r="F100" s="154"/>
      <c r="G100" s="154"/>
      <c r="H100" s="154"/>
      <c r="I100" s="154"/>
      <c r="J100" s="154"/>
      <c r="K100" s="154"/>
    </row>
  </sheetData>
  <sheetProtection sheet="1" objects="1" scenarios="1" formatCells="0" formatColumns="0" formatRows="0"/>
  <autoFilter ref="A1:C91" xr:uid="{00000000-0009-0000-0000-000004000000}"/>
  <mergeCells count="1">
    <mergeCell ref="B54:K54"/>
  </mergeCells>
  <phoneticPr fontId="37" type="noConversion"/>
  <hyperlinks>
    <hyperlink ref="B15" r:id="rId1" xr:uid="{FA49095E-F869-41DA-A372-E9E68C14DBF3}"/>
    <hyperlink ref="B17" r:id="rId2" xr:uid="{93492237-650D-4DBA-9D93-3657EA6265DC}"/>
    <hyperlink ref="B19" r:id="rId3" location="monitoring-and-reporting-regulation-guidance-and-templates" xr:uid="{8A97DF47-B4B3-49BA-84A2-6C3A557E09A3}"/>
    <hyperlink ref="B28" r:id="rId4" xr:uid="{DF8143B3-6001-4C59-8200-34184E8BBC35}"/>
  </hyperlinks>
  <pageMargins left="0.7" right="0.7" top="0.78740157499999996" bottom="0.78740157499999996" header="0.3" footer="0.3"/>
  <pageSetup paperSize="132" orientation="portrait" r:id="rId5"/>
  <headerFooter>
    <oddHeader>&amp;L&amp;F, &amp;A&amp;R&amp;D, &amp;T</oddHeader>
    <oddFooter>&amp;C&amp;P / &amp;N</oddFooter>
  </headerFooter>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8">
    <tabColor indexed="17"/>
    <pageSetUpPr fitToPage="1"/>
  </sheetPr>
  <dimension ref="A1:E92"/>
  <sheetViews>
    <sheetView workbookViewId="0">
      <selection activeCell="B5" sqref="B5"/>
    </sheetView>
  </sheetViews>
  <sheetFormatPr defaultColWidth="11.42578125" defaultRowHeight="12.75" x14ac:dyDescent="0.2"/>
  <cols>
    <col min="1" max="1" width="17.140625" customWidth="1"/>
    <col min="2" max="2" width="34.7109375" customWidth="1"/>
    <col min="3" max="3" width="15.140625" customWidth="1"/>
  </cols>
  <sheetData>
    <row r="1" spans="1:5" ht="13.5" thickBot="1" x14ac:dyDescent="0.25">
      <c r="A1" s="14" t="s">
        <v>153</v>
      </c>
    </row>
    <row r="2" spans="1:5" ht="13.5" thickBot="1" x14ac:dyDescent="0.25">
      <c r="A2" s="21" t="s">
        <v>154</v>
      </c>
      <c r="B2" s="94" t="s">
        <v>155</v>
      </c>
    </row>
    <row r="3" spans="1:5" ht="13.5" thickBot="1" x14ac:dyDescent="0.25">
      <c r="A3" s="22" t="s">
        <v>156</v>
      </c>
      <c r="B3" s="23">
        <v>45415</v>
      </c>
      <c r="C3" s="24" t="str">
        <f>IF(ISNUMBER(MATCH(B3,A22:A30,0)),VLOOKUP(B3,A22:B30,2,FALSE),"---")</f>
        <v>unreasonable_costs_tool_COM_hr_030524.xls</v>
      </c>
      <c r="D3" s="25"/>
      <c r="E3" s="26"/>
    </row>
    <row r="4" spans="1:5" x14ac:dyDescent="0.2">
      <c r="A4" s="27" t="s">
        <v>157</v>
      </c>
      <c r="B4" s="28" t="s">
        <v>158</v>
      </c>
    </row>
    <row r="5" spans="1:5" ht="13.5" thickBot="1" x14ac:dyDescent="0.25">
      <c r="A5" s="29" t="s">
        <v>159</v>
      </c>
      <c r="B5" s="30" t="s">
        <v>226</v>
      </c>
    </row>
    <row r="7" spans="1:5" x14ac:dyDescent="0.2">
      <c r="A7" s="14" t="s">
        <v>161</v>
      </c>
    </row>
    <row r="8" spans="1:5" x14ac:dyDescent="0.2">
      <c r="A8" s="58" t="s">
        <v>162</v>
      </c>
      <c r="B8" s="58"/>
      <c r="C8" s="58" t="s">
        <v>163</v>
      </c>
    </row>
    <row r="9" spans="1:5" x14ac:dyDescent="0.2">
      <c r="A9" s="58" t="s">
        <v>164</v>
      </c>
      <c r="B9" s="58"/>
      <c r="C9" s="58" t="s">
        <v>165</v>
      </c>
    </row>
    <row r="10" spans="1:5" x14ac:dyDescent="0.2">
      <c r="A10" s="58" t="s">
        <v>166</v>
      </c>
      <c r="B10" s="58"/>
      <c r="C10" s="58" t="s">
        <v>167</v>
      </c>
    </row>
    <row r="11" spans="1:5" x14ac:dyDescent="0.2">
      <c r="A11" s="95" t="s">
        <v>168</v>
      </c>
      <c r="B11" s="58"/>
      <c r="C11" s="95" t="s">
        <v>169</v>
      </c>
    </row>
    <row r="12" spans="1:5" x14ac:dyDescent="0.2">
      <c r="A12" s="58" t="s">
        <v>170</v>
      </c>
      <c r="B12" s="58"/>
      <c r="C12" s="58" t="s">
        <v>171</v>
      </c>
    </row>
    <row r="13" spans="1:5" x14ac:dyDescent="0.2">
      <c r="A13" s="58" t="s">
        <v>172</v>
      </c>
      <c r="B13" s="58"/>
      <c r="C13" s="58" t="s">
        <v>173</v>
      </c>
    </row>
    <row r="14" spans="1:5" x14ac:dyDescent="0.2">
      <c r="A14" s="58" t="s">
        <v>174</v>
      </c>
      <c r="B14" s="58"/>
      <c r="C14" s="58" t="s">
        <v>175</v>
      </c>
    </row>
    <row r="15" spans="1:5" x14ac:dyDescent="0.2">
      <c r="A15" s="95" t="s">
        <v>176</v>
      </c>
      <c r="B15" s="58"/>
      <c r="C15" s="95" t="s">
        <v>177</v>
      </c>
    </row>
    <row r="16" spans="1:5" x14ac:dyDescent="0.2">
      <c r="A16" s="95" t="s">
        <v>178</v>
      </c>
      <c r="B16" s="58"/>
      <c r="C16" s="95" t="s">
        <v>179</v>
      </c>
    </row>
    <row r="17" spans="1:4" x14ac:dyDescent="0.2">
      <c r="A17" s="95" t="s">
        <v>180</v>
      </c>
      <c r="B17" s="58"/>
      <c r="C17" s="95" t="s">
        <v>181</v>
      </c>
    </row>
    <row r="18" spans="1:4" x14ac:dyDescent="0.2">
      <c r="A18" s="95" t="s">
        <v>182</v>
      </c>
      <c r="B18" s="58"/>
      <c r="C18" s="95" t="s">
        <v>183</v>
      </c>
    </row>
    <row r="19" spans="1:4" x14ac:dyDescent="0.2">
      <c r="A19" s="95" t="s">
        <v>155</v>
      </c>
      <c r="B19" s="58"/>
      <c r="C19" s="95" t="s">
        <v>266</v>
      </c>
    </row>
    <row r="21" spans="1:4" x14ac:dyDescent="0.2">
      <c r="A21" s="31" t="s">
        <v>184</v>
      </c>
      <c r="B21" s="32" t="s">
        <v>185</v>
      </c>
      <c r="C21" s="32" t="s">
        <v>186</v>
      </c>
      <c r="D21" s="33"/>
    </row>
    <row r="22" spans="1:4" x14ac:dyDescent="0.2">
      <c r="A22" s="131">
        <v>41397</v>
      </c>
      <c r="B22" s="34" t="str">
        <f>IF(ISBLANK($A22),"---", VLOOKUP($B$2,$A$8:$C$19,3,0) &amp; "_" &amp; VLOOKUP($B$4,$A$33:$B$65,2,0)&amp;"_"&amp;VLOOKUP($B$5,$A$68:$B$92,2,0)&amp;"_"&amp; TEXT(DAY($A22),"0#")&amp; TEXT(MONTH($A22),"0#")&amp; TEXT(YEAR($A22)-2000,"0#")&amp;".xls")</f>
        <v>unreasonable_costs_tool_COM_hr_030513.xls</v>
      </c>
      <c r="C22" s="87" t="s">
        <v>187</v>
      </c>
      <c r="D22" s="35"/>
    </row>
    <row r="23" spans="1:4" x14ac:dyDescent="0.2">
      <c r="A23" s="36">
        <v>41473</v>
      </c>
      <c r="B23" s="37" t="str">
        <f t="shared" ref="B23:B30" si="0">IF(ISBLANK($A23),"---", VLOOKUP($B$2,$A$8:$C$19,3,0) &amp; "_" &amp; VLOOKUP($B$4,$A$33:$B$65,2,0)&amp;"_"&amp;VLOOKUP($B$5,$A$68:$B$92,2,0)&amp;"_"&amp; TEXT(DAY($A23),"0#")&amp; TEXT(MONTH($A23),"0#")&amp; TEXT(YEAR($A23)-2000,"0#")&amp;".xls")</f>
        <v>unreasonable_costs_tool_COM_hr_180713.xls</v>
      </c>
      <c r="C23" s="129" t="s">
        <v>259</v>
      </c>
      <c r="D23" s="38"/>
    </row>
    <row r="24" spans="1:4" x14ac:dyDescent="0.2">
      <c r="A24" s="36">
        <v>41481</v>
      </c>
      <c r="B24" s="37" t="str">
        <f t="shared" si="0"/>
        <v>unreasonable_costs_tool_COM_hr_260713.xls</v>
      </c>
      <c r="C24" s="129" t="s">
        <v>256</v>
      </c>
      <c r="D24" s="38"/>
    </row>
    <row r="25" spans="1:4" x14ac:dyDescent="0.2">
      <c r="A25" s="36">
        <v>44573</v>
      </c>
      <c r="B25" s="37" t="str">
        <f t="shared" si="0"/>
        <v>unreasonable_costs_tool_COM_hr_120122.xls</v>
      </c>
      <c r="C25" s="37" t="s">
        <v>267</v>
      </c>
      <c r="D25" s="38"/>
    </row>
    <row r="26" spans="1:4" x14ac:dyDescent="0.2">
      <c r="A26" s="36">
        <v>45415</v>
      </c>
      <c r="B26" s="37" t="str">
        <f t="shared" si="0"/>
        <v>unreasonable_costs_tool_COM_hr_030524.xls</v>
      </c>
      <c r="C26" s="129" t="s">
        <v>271</v>
      </c>
      <c r="D26" s="38"/>
    </row>
    <row r="27" spans="1:4" x14ac:dyDescent="0.2">
      <c r="A27" s="36"/>
      <c r="B27" s="37" t="str">
        <f t="shared" si="0"/>
        <v>---</v>
      </c>
      <c r="C27" s="37"/>
      <c r="D27" s="38"/>
    </row>
    <row r="28" spans="1:4" x14ac:dyDescent="0.2">
      <c r="A28" s="36"/>
      <c r="B28" s="37" t="str">
        <f t="shared" si="0"/>
        <v>---</v>
      </c>
      <c r="C28" s="37"/>
      <c r="D28" s="38"/>
    </row>
    <row r="29" spans="1:4" x14ac:dyDescent="0.2">
      <c r="A29" s="36"/>
      <c r="B29" s="37" t="str">
        <f t="shared" si="0"/>
        <v>---</v>
      </c>
      <c r="C29" s="37"/>
      <c r="D29" s="38"/>
    </row>
    <row r="30" spans="1:4" x14ac:dyDescent="0.2">
      <c r="A30" s="85"/>
      <c r="B30" s="39" t="str">
        <f t="shared" si="0"/>
        <v>---</v>
      </c>
      <c r="C30" s="39"/>
      <c r="D30" s="40"/>
    </row>
    <row r="32" spans="1:4" x14ac:dyDescent="0.2">
      <c r="A32" s="14" t="s">
        <v>157</v>
      </c>
    </row>
    <row r="33" spans="1:2" x14ac:dyDescent="0.2">
      <c r="A33" s="19" t="s">
        <v>158</v>
      </c>
      <c r="B33" s="19" t="s">
        <v>188</v>
      </c>
    </row>
    <row r="34" spans="1:2" x14ac:dyDescent="0.2">
      <c r="A34" s="19" t="s">
        <v>189</v>
      </c>
      <c r="B34" s="19" t="s">
        <v>190</v>
      </c>
    </row>
    <row r="35" spans="1:2" x14ac:dyDescent="0.2">
      <c r="A35" s="19" t="s">
        <v>191</v>
      </c>
      <c r="B35" s="19" t="s">
        <v>53</v>
      </c>
    </row>
    <row r="36" spans="1:2" x14ac:dyDescent="0.2">
      <c r="A36" s="19" t="s">
        <v>192</v>
      </c>
      <c r="B36" s="19" t="s">
        <v>54</v>
      </c>
    </row>
    <row r="37" spans="1:2" x14ac:dyDescent="0.2">
      <c r="A37" s="19" t="s">
        <v>193</v>
      </c>
      <c r="B37" s="19" t="s">
        <v>55</v>
      </c>
    </row>
    <row r="38" spans="1:2" x14ac:dyDescent="0.2">
      <c r="A38" s="19" t="s">
        <v>194</v>
      </c>
      <c r="B38" s="19" t="s">
        <v>42</v>
      </c>
    </row>
    <row r="39" spans="1:2" x14ac:dyDescent="0.2">
      <c r="A39" s="19" t="s">
        <v>195</v>
      </c>
      <c r="B39" s="19" t="s">
        <v>56</v>
      </c>
    </row>
    <row r="40" spans="1:2" x14ac:dyDescent="0.2">
      <c r="A40" s="19" t="s">
        <v>196</v>
      </c>
      <c r="B40" s="19" t="s">
        <v>57</v>
      </c>
    </row>
    <row r="41" spans="1:2" x14ac:dyDescent="0.2">
      <c r="A41" s="19" t="s">
        <v>197</v>
      </c>
      <c r="B41" s="19" t="s">
        <v>58</v>
      </c>
    </row>
    <row r="42" spans="1:2" x14ac:dyDescent="0.2">
      <c r="A42" s="19" t="s">
        <v>198</v>
      </c>
      <c r="B42" s="19" t="s">
        <v>59</v>
      </c>
    </row>
    <row r="43" spans="1:2" x14ac:dyDescent="0.2">
      <c r="A43" s="19" t="s">
        <v>199</v>
      </c>
      <c r="B43" s="19" t="s">
        <v>60</v>
      </c>
    </row>
    <row r="44" spans="1:2" x14ac:dyDescent="0.2">
      <c r="A44" s="19" t="s">
        <v>200</v>
      </c>
      <c r="B44" s="19" t="s">
        <v>61</v>
      </c>
    </row>
    <row r="45" spans="1:2" x14ac:dyDescent="0.2">
      <c r="A45" s="19" t="s">
        <v>201</v>
      </c>
      <c r="B45" s="19" t="s">
        <v>62</v>
      </c>
    </row>
    <row r="46" spans="1:2" x14ac:dyDescent="0.2">
      <c r="A46" s="19" t="s">
        <v>202</v>
      </c>
      <c r="B46" s="19" t="s">
        <v>63</v>
      </c>
    </row>
    <row r="47" spans="1:2" x14ac:dyDescent="0.2">
      <c r="A47" s="19" t="s">
        <v>203</v>
      </c>
      <c r="B47" s="19" t="s">
        <v>64</v>
      </c>
    </row>
    <row r="48" spans="1:2" x14ac:dyDescent="0.2">
      <c r="A48" s="19" t="s">
        <v>204</v>
      </c>
      <c r="B48" s="19" t="s">
        <v>205</v>
      </c>
    </row>
    <row r="49" spans="1:2" x14ac:dyDescent="0.2">
      <c r="A49" s="19" t="s">
        <v>206</v>
      </c>
      <c r="B49" s="19" t="s">
        <v>65</v>
      </c>
    </row>
    <row r="50" spans="1:2" x14ac:dyDescent="0.2">
      <c r="A50" s="19" t="s">
        <v>207</v>
      </c>
      <c r="B50" s="19" t="s">
        <v>66</v>
      </c>
    </row>
    <row r="51" spans="1:2" x14ac:dyDescent="0.2">
      <c r="A51" s="19" t="s">
        <v>208</v>
      </c>
      <c r="B51" s="19" t="s">
        <v>67</v>
      </c>
    </row>
    <row r="52" spans="1:2" x14ac:dyDescent="0.2">
      <c r="A52" s="19" t="s">
        <v>209</v>
      </c>
      <c r="B52" s="19" t="s">
        <v>43</v>
      </c>
    </row>
    <row r="53" spans="1:2" x14ac:dyDescent="0.2">
      <c r="A53" s="19" t="s">
        <v>210</v>
      </c>
      <c r="B53" s="19" t="s">
        <v>22</v>
      </c>
    </row>
    <row r="54" spans="1:2" x14ac:dyDescent="0.2">
      <c r="A54" s="19" t="s">
        <v>211</v>
      </c>
      <c r="B54" s="19" t="s">
        <v>23</v>
      </c>
    </row>
    <row r="55" spans="1:2" x14ac:dyDescent="0.2">
      <c r="A55" s="19" t="s">
        <v>212</v>
      </c>
      <c r="B55" s="19" t="s">
        <v>24</v>
      </c>
    </row>
    <row r="56" spans="1:2" x14ac:dyDescent="0.2">
      <c r="A56" s="19" t="s">
        <v>213</v>
      </c>
      <c r="B56" s="19" t="s">
        <v>25</v>
      </c>
    </row>
    <row r="57" spans="1:2" x14ac:dyDescent="0.2">
      <c r="A57" s="19" t="s">
        <v>214</v>
      </c>
      <c r="B57" s="19" t="s">
        <v>39</v>
      </c>
    </row>
    <row r="58" spans="1:2" x14ac:dyDescent="0.2">
      <c r="A58" s="19" t="s">
        <v>215</v>
      </c>
      <c r="B58" s="19" t="s">
        <v>26</v>
      </c>
    </row>
    <row r="59" spans="1:2" x14ac:dyDescent="0.2">
      <c r="A59" s="19" t="s">
        <v>216</v>
      </c>
      <c r="B59" s="19" t="s">
        <v>27</v>
      </c>
    </row>
    <row r="60" spans="1:2" x14ac:dyDescent="0.2">
      <c r="A60" s="19" t="s">
        <v>217</v>
      </c>
      <c r="B60" s="19" t="s">
        <v>28</v>
      </c>
    </row>
    <row r="61" spans="1:2" x14ac:dyDescent="0.2">
      <c r="A61" s="19" t="s">
        <v>218</v>
      </c>
      <c r="B61" s="19" t="s">
        <v>29</v>
      </c>
    </row>
    <row r="62" spans="1:2" x14ac:dyDescent="0.2">
      <c r="A62" s="19" t="s">
        <v>219</v>
      </c>
      <c r="B62" s="19" t="s">
        <v>30</v>
      </c>
    </row>
    <row r="63" spans="1:2" x14ac:dyDescent="0.2">
      <c r="A63" s="19" t="s">
        <v>220</v>
      </c>
      <c r="B63" s="19" t="s">
        <v>31</v>
      </c>
    </row>
    <row r="64" spans="1:2" x14ac:dyDescent="0.2">
      <c r="A64" s="19" t="s">
        <v>221</v>
      </c>
      <c r="B64" s="19" t="s">
        <v>32</v>
      </c>
    </row>
    <row r="65" spans="1:2" x14ac:dyDescent="0.2">
      <c r="A65" s="19" t="s">
        <v>222</v>
      </c>
      <c r="B65" s="19" t="s">
        <v>33</v>
      </c>
    </row>
    <row r="67" spans="1:2" x14ac:dyDescent="0.2">
      <c r="A67" s="14" t="s">
        <v>223</v>
      </c>
    </row>
    <row r="68" spans="1:2" x14ac:dyDescent="0.2">
      <c r="A68" s="20" t="s">
        <v>224</v>
      </c>
      <c r="B68" s="20" t="s">
        <v>79</v>
      </c>
    </row>
    <row r="69" spans="1:2" x14ac:dyDescent="0.2">
      <c r="A69" s="20" t="s">
        <v>225</v>
      </c>
      <c r="B69" s="20" t="s">
        <v>80</v>
      </c>
    </row>
    <row r="70" spans="1:2" x14ac:dyDescent="0.2">
      <c r="A70" s="20" t="s">
        <v>226</v>
      </c>
      <c r="B70" s="20" t="s">
        <v>44</v>
      </c>
    </row>
    <row r="71" spans="1:2" x14ac:dyDescent="0.2">
      <c r="A71" s="20" t="s">
        <v>227</v>
      </c>
      <c r="B71" s="20" t="s">
        <v>228</v>
      </c>
    </row>
    <row r="72" spans="1:2" x14ac:dyDescent="0.2">
      <c r="A72" s="20" t="s">
        <v>229</v>
      </c>
      <c r="B72" s="20" t="s">
        <v>230</v>
      </c>
    </row>
    <row r="73" spans="1:2" x14ac:dyDescent="0.2">
      <c r="A73" s="20" t="s">
        <v>231</v>
      </c>
      <c r="B73" s="20" t="s">
        <v>81</v>
      </c>
    </row>
    <row r="74" spans="1:2" x14ac:dyDescent="0.2">
      <c r="A74" s="20" t="s">
        <v>232</v>
      </c>
      <c r="B74" s="20" t="s">
        <v>233</v>
      </c>
    </row>
    <row r="75" spans="1:2" x14ac:dyDescent="0.2">
      <c r="A75" s="20" t="s">
        <v>234</v>
      </c>
      <c r="B75" s="20" t="s">
        <v>82</v>
      </c>
    </row>
    <row r="76" spans="1:2" x14ac:dyDescent="0.2">
      <c r="A76" s="20" t="s">
        <v>160</v>
      </c>
      <c r="B76" s="20" t="s">
        <v>235</v>
      </c>
    </row>
    <row r="77" spans="1:2" x14ac:dyDescent="0.2">
      <c r="A77" s="20" t="s">
        <v>236</v>
      </c>
      <c r="B77" s="20" t="s">
        <v>83</v>
      </c>
    </row>
    <row r="78" spans="1:2" x14ac:dyDescent="0.2">
      <c r="A78" s="20" t="s">
        <v>237</v>
      </c>
      <c r="B78" s="20" t="s">
        <v>238</v>
      </c>
    </row>
    <row r="79" spans="1:2" x14ac:dyDescent="0.2">
      <c r="A79" s="20" t="s">
        <v>239</v>
      </c>
      <c r="B79" s="20" t="s">
        <v>84</v>
      </c>
    </row>
    <row r="80" spans="1:2" x14ac:dyDescent="0.2">
      <c r="A80" s="20" t="s">
        <v>240</v>
      </c>
      <c r="B80" s="20" t="s">
        <v>85</v>
      </c>
    </row>
    <row r="81" spans="1:2" x14ac:dyDescent="0.2">
      <c r="A81" s="20" t="s">
        <v>241</v>
      </c>
      <c r="B81" s="20" t="s">
        <v>86</v>
      </c>
    </row>
    <row r="82" spans="1:2" x14ac:dyDescent="0.2">
      <c r="A82" s="20" t="s">
        <v>242</v>
      </c>
      <c r="B82" s="20" t="s">
        <v>87</v>
      </c>
    </row>
    <row r="83" spans="1:2" x14ac:dyDescent="0.2">
      <c r="A83" s="20" t="s">
        <v>243</v>
      </c>
      <c r="B83" s="20" t="s">
        <v>88</v>
      </c>
    </row>
    <row r="84" spans="1:2" x14ac:dyDescent="0.2">
      <c r="A84" s="20" t="s">
        <v>244</v>
      </c>
      <c r="B84" s="20" t="s">
        <v>45</v>
      </c>
    </row>
    <row r="85" spans="1:2" x14ac:dyDescent="0.2">
      <c r="A85" s="20" t="s">
        <v>245</v>
      </c>
      <c r="B85" s="20" t="s">
        <v>47</v>
      </c>
    </row>
    <row r="86" spans="1:2" x14ac:dyDescent="0.2">
      <c r="A86" s="20" t="s">
        <v>246</v>
      </c>
      <c r="B86" s="20" t="s">
        <v>48</v>
      </c>
    </row>
    <row r="87" spans="1:2" x14ac:dyDescent="0.2">
      <c r="A87" s="20" t="s">
        <v>247</v>
      </c>
      <c r="B87" s="20" t="s">
        <v>49</v>
      </c>
    </row>
    <row r="88" spans="1:2" x14ac:dyDescent="0.2">
      <c r="A88" s="20" t="s">
        <v>248</v>
      </c>
      <c r="B88" s="20" t="s">
        <v>50</v>
      </c>
    </row>
    <row r="89" spans="1:2" x14ac:dyDescent="0.2">
      <c r="A89" s="20" t="s">
        <v>249</v>
      </c>
      <c r="B89" s="20" t="s">
        <v>51</v>
      </c>
    </row>
    <row r="90" spans="1:2" x14ac:dyDescent="0.2">
      <c r="A90" s="20" t="s">
        <v>250</v>
      </c>
      <c r="B90" s="20" t="s">
        <v>251</v>
      </c>
    </row>
    <row r="91" spans="1:2" x14ac:dyDescent="0.2">
      <c r="A91" s="20" t="s">
        <v>252</v>
      </c>
      <c r="B91" s="20" t="s">
        <v>52</v>
      </c>
    </row>
    <row r="92" spans="1:2" x14ac:dyDescent="0.2">
      <c r="A92" s="20" t="s">
        <v>253</v>
      </c>
      <c r="B92" s="20" t="s">
        <v>254</v>
      </c>
    </row>
  </sheetData>
  <sheetProtection sheet="1" objects="1" scenarios="1" formatCells="0" formatColumns="0" formatRows="0"/>
  <phoneticPr fontId="34" type="noConversion"/>
  <dataValidations count="4">
    <dataValidation type="list" allowBlank="1" showInputMessage="1" showErrorMessage="1" sqref="B3" xr:uid="{00000000-0002-0000-0500-000000000000}">
      <formula1>$A$22:$A$30</formula1>
    </dataValidation>
    <dataValidation type="list" allowBlank="1" showInputMessage="1" showErrorMessage="1" sqref="B5" xr:uid="{00000000-0002-0000-0500-000001000000}">
      <formula1>$A$68:$A$92</formula1>
    </dataValidation>
    <dataValidation type="list" allowBlank="1" showInputMessage="1" showErrorMessage="1" sqref="B4" xr:uid="{00000000-0002-0000-0500-000002000000}">
      <formula1>$A$33:$A$65</formula1>
    </dataValidation>
    <dataValidation type="list" allowBlank="1" showInputMessage="1" showErrorMessage="1" sqref="B2" xr:uid="{00000000-0002-0000-0500-000003000000}">
      <formula1>$A$8:$A$19</formula1>
    </dataValidation>
  </dataValidations>
  <pageMargins left="0.78740157480314965" right="0.78740157480314965" top="0.98425196850393704" bottom="0.98425196850393704" header="0.51181102362204722" footer="0.51181102362204722"/>
  <pageSetup paperSize="9" scale="10" orientation="portrait" r:id="rId1"/>
  <headerFooter alignWithMargins="0">
    <oddHeader>&amp;L&amp;F, &amp;A&amp;R&amp;D, &amp;T</oddHeader>
    <oddFooter>&amp;C&amp;P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Guidelines and conditions</vt:lpstr>
      <vt:lpstr>ToolUnreasonableCosts</vt:lpstr>
      <vt:lpstr>EUwideConstants</vt:lpstr>
      <vt:lpstr>MSParameters</vt:lpstr>
      <vt:lpstr>Translations</vt:lpstr>
      <vt:lpstr>VersionDocumentation</vt:lpstr>
      <vt:lpstr>CNTR_SmallEmitter</vt:lpstr>
      <vt:lpstr>CNTR_TrueFalse</vt:lpstr>
      <vt:lpstr>EUconst_ERR_Inconsistent</vt:lpstr>
      <vt:lpstr>EUconst_UncertaintyThresholds</vt:lpstr>
      <vt:lpstr>JUMP_b_Guidelines_Top</vt:lpstr>
      <vt:lpstr>JUMP_I_Top</vt:lpstr>
      <vt:lpstr>'Guidelines and conditions'!Print_Area</vt:lpstr>
      <vt:lpstr>ToolUnreasonableCosts!Print_Area</vt:lpstr>
      <vt:lpstr>VersionDocumentation!Print_Area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for Unreasonable Costs for EU ETS installations</dc:title>
  <dc:subject>in accordance with the Regulation pursuant to Article 14 of the EU ETS Directive</dc:subject>
  <dc:creator>Christian.Heller@umweltbundesamt.at</dc:creator>
  <dc:description>The template for Monitoring plans was developed by Umweltbundesamt on behalf of DG CLIMA. _x000d_
Authors: Christian Heller / Hubert Fallmann</dc:description>
  <cp:lastModifiedBy>Martina Mandac</cp:lastModifiedBy>
  <cp:lastPrinted>2013-05-01T18:10:20Z</cp:lastPrinted>
  <dcterms:created xsi:type="dcterms:W3CDTF">2008-05-26T08:52:55Z</dcterms:created>
  <dcterms:modified xsi:type="dcterms:W3CDTF">2024-10-25T10:38:39Z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